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10530" yWindow="585" windowWidth="17445" windowHeight="11565" tabRatio="606" activeTab="1"/>
  </bookViews>
  <sheets>
    <sheet name="Contents" sheetId="1" r:id="rId1"/>
    <sheet name="Guidelines and conditions" sheetId="2" r:id="rId2"/>
    <sheet name="Identification and description" sheetId="3" r:id="rId3"/>
    <sheet name="Verifier NonConformities" sheetId="4" r:id="rId4"/>
    <sheet name="Verifier Improvements" sheetId="5" r:id="rId5"/>
    <sheet name="MS specific content" sheetId="6" r:id="rId6"/>
    <sheet name="EUwideConstants" sheetId="7" state="hidden" r:id="rId7"/>
    <sheet name="MSParameters" sheetId="8" state="hidden" r:id="rId8"/>
    <sheet name="Translations" sheetId="9" state="hidden" r:id="rId9"/>
    <sheet name="VersionDocumentation" sheetId="10" state="hidden" r:id="rId10"/>
  </sheets>
  <definedNames>
    <definedName name="_xlnm._FilterDatabase" localSheetId="8" hidden="1">'Translations'!$A$1:$B$541</definedName>
    <definedName name="aviationauthorities">'EUwideConstants'!$A$530:$A$645</definedName>
    <definedName name="BooleanValues">'EUwideConstants'!$A$416:$A$419</definedName>
    <definedName name="CNTR_HasImprovement">'Identification and description'!$I$77</definedName>
    <definedName name="CNTR_HasNonConform">'Identification and description'!$I$73</definedName>
    <definedName name="CNTR_ListRelevantSections">'Identification and description'!$I$73:$I$77</definedName>
    <definedName name="CNTR_VerImp">'Verifier Improvements'!$J$3</definedName>
    <definedName name="CNTR_VerNonConf">'Verifier NonConformities'!$J$3</definedName>
    <definedName name="commissiontool">'EUwideConstants'!$A$500:$A$502</definedName>
    <definedName name="CompetentAuthorities">'EUwideConstants'!$A$509:$A$526</definedName>
    <definedName name="DensMethod">'EUwideConstants'!$A$479:$A$482</definedName>
    <definedName name="EUconst_DeviationsReasonsVer">'EUwideConstants'!$A$26:$A$30</definedName>
    <definedName name="EUconst_Eligible">'EUwideConstants'!$A$20</definedName>
    <definedName name="EUconst_ErrMsgNumerOfFlights">'EUwideConstants'!$A$24</definedName>
    <definedName name="Euconst_MPReferenceDateTypes">'EUwideConstants'!$A$311:$A$316</definedName>
    <definedName name="Euconst_NA">'EUwideConstants'!$A$408</definedName>
    <definedName name="EUconst_NotEligible">'EUwideConstants'!$A$22</definedName>
    <definedName name="EUconst_NotRelevant">'EUwideConstants'!$A$14</definedName>
    <definedName name="EUconst_Relevant">'EUwideConstants'!$A$12</definedName>
    <definedName name="EUconst_RelSecImprove">'EUwideConstants'!$A$18</definedName>
    <definedName name="EUconst_RelSecNonConf">'EUwideConstants'!$A$16</definedName>
    <definedName name="flighttypes">'EUwideConstants'!$A$330:$A$333</definedName>
    <definedName name="freightandmail">'EUwideConstants'!$A$360:$A$362</definedName>
    <definedName name="Frequency">'EUwideConstants'!$A$424:$A$429</definedName>
    <definedName name="indRange">'EUwideConstants'!$A$370:$A$378</definedName>
    <definedName name="JUMP_A">'Identification and description'!$C$3</definedName>
    <definedName name="JUMP_B">'Verifier NonConformities'!$C$3</definedName>
    <definedName name="JUMP_C">'Verifier Improvements'!$C$3</definedName>
    <definedName name="JUMP_D">'MS specific content'!$B$2</definedName>
    <definedName name="Legalstatus">'EUwideConstants'!$A$353:$A$357</definedName>
    <definedName name="ManSys">'EUwideConstants'!$A$381:$A$384</definedName>
    <definedName name="MeasMethod">'EUwideConstants'!$A$473:$A$475</definedName>
    <definedName name="memberstates">'EUwideConstants'!$A$33:$A$64</definedName>
    <definedName name="MSversiontracking">'EUwideConstants'!$A$397:$A$398</definedName>
    <definedName name="NewUpdate">'EUwideConstants'!$A$411:$A$412</definedName>
    <definedName name="notapplicable">'EUwideConstants'!$A$407:$A$408</definedName>
    <definedName name="operationscope">'EUwideConstants'!$A$337:$A$339</definedName>
    <definedName name="operationsscope">'EUwideConstants'!$A$337:$A$339</definedName>
    <definedName name="opstatus">'EUwideConstants'!$A$324:$A$326</definedName>
    <definedName name="parameters">'EUwideConstants'!$A$444:$A$449</definedName>
    <definedName name="passengermass">'EUwideConstants'!$A$365:$A$367</definedName>
    <definedName name="_xlnm.Print_Area" localSheetId="0">'Contents'!$A$2:$I$30</definedName>
    <definedName name="_xlnm.Print_Area" localSheetId="1">'Guidelines and conditions'!$A$1:$L$102</definedName>
    <definedName name="_xlnm.Print_Area" localSheetId="2">'Identification and description'!$B$2:$K$82</definedName>
    <definedName name="_xlnm.Print_Area" localSheetId="5">'MS specific content'!$A:$J</definedName>
    <definedName name="_xlnm.Print_Area" localSheetId="4">'Verifier Improvements'!$B$2:$M$35</definedName>
    <definedName name="_xlnm.Print_Area" localSheetId="3">'Verifier NonConformities'!$B$2:$M$26</definedName>
    <definedName name="_xlnm.Print_Area" localSheetId="9">'VersionDocumentation'!$A$1:$E$97</definedName>
    <definedName name="ReportingYears">'EUwideConstants'!$A$2:$A$9</definedName>
    <definedName name="SelectPrimaryInfoSource">'EUwideConstants'!$A$402:$A$403</definedName>
    <definedName name="SourceClass">'EUwideConstants'!$A$467:$A$470</definedName>
    <definedName name="TankDataSource">'EUwideConstants'!$A$428:$A$433</definedName>
    <definedName name="Title">'EUwideConstants'!$A$343:$A$350</definedName>
    <definedName name="TrueFalse">'EUwideConstants'!$A$393:$A$394</definedName>
    <definedName name="UncertThreshold">'EUwideConstants'!$A$452:$A$455</definedName>
    <definedName name="UncertTierResult">'EUwideConstants'!$A$458:$A$461</definedName>
    <definedName name="UncertValue">'EUwideConstants'!$A$493:$A$496</definedName>
    <definedName name="UpliftDataSource">'EUwideConstants'!$A$423:$A$425</definedName>
    <definedName name="worldcountries">'EUwideConstants'!$A$68:$A$306</definedName>
    <definedName name="YesNo">'EUwideConstants'!$A$388:$A$390</definedName>
  </definedNames>
  <calcPr fullCalcOnLoad="1"/>
</workbook>
</file>

<file path=xl/comments7.xml><?xml version="1.0" encoding="utf-8"?>
<comments xmlns="http://schemas.openxmlformats.org/spreadsheetml/2006/main">
  <authors>
    <author>Hubert Fallmann</author>
  </authors>
  <commentList>
    <comment ref="A508"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comments9.xml><?xml version="1.0" encoding="utf-8"?>
<comments xmlns="http://schemas.openxmlformats.org/spreadsheetml/2006/main">
  <authors>
    <author>Fallmann Hubert</author>
  </authors>
  <commentList>
    <comment ref="B22" authorId="0">
      <text>
        <r>
          <rPr>
            <b/>
            <sz val="8"/>
            <rFont val="Tahoma"/>
            <family val="2"/>
          </rPr>
          <t>Final link to be added as soon as available.</t>
        </r>
      </text>
    </comment>
  </commentList>
</comments>
</file>

<file path=xl/sharedStrings.xml><?xml version="1.0" encoding="utf-8"?>
<sst xmlns="http://schemas.openxmlformats.org/spreadsheetml/2006/main" count="905" uniqueCount="808">
  <si>
    <t>Commission approved tools</t>
  </si>
  <si>
    <t>Small Emitters Tool - Eurocontrol's fuel consumption estimation tool</t>
  </si>
  <si>
    <t>SourceClass</t>
  </si>
  <si>
    <t>Major</t>
  </si>
  <si>
    <t>Minor</t>
  </si>
  <si>
    <t>De minimis</t>
  </si>
  <si>
    <t>MeasMethod</t>
  </si>
  <si>
    <t>DensMethod</t>
  </si>
  <si>
    <t>Actual density in aircraft tanks</t>
  </si>
  <si>
    <t>Actual density of uplift</t>
  </si>
  <si>
    <t>Standard value (0.8kg/litre)</t>
  </si>
  <si>
    <t>Fuel types</t>
  </si>
  <si>
    <t>Please provide an address for receipt of correspondence</t>
  </si>
  <si>
    <t>UncertValue</t>
  </si>
  <si>
    <t>unknown</t>
  </si>
  <si>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</si>
  <si>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</si>
  <si>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</si>
  <si>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</si>
  <si>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</si>
  <si>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</si>
  <si>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</si>
  <si>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</si>
  <si>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</si>
  <si>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</si>
  <si>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</si>
  <si>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</si>
  <si>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</si>
  <si>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</si>
  <si>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</si>
  <si>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</si>
  <si>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</si>
  <si>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</si>
  <si>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</si>
  <si>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</si>
  <si>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</si>
  <si>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</si>
  <si>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</si>
  <si>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</si>
  <si>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</si>
  <si>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</si>
  <si>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</si>
  <si>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</si>
  <si>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</si>
  <si>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</si>
  <si>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</si>
  <si>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</si>
  <si>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</si>
  <si>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</si>
  <si>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</si>
  <si>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</si>
  <si>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</si>
  <si>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</si>
  <si>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</si>
  <si>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</si>
  <si>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</si>
  <si>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</si>
  <si>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</si>
  <si>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</si>
  <si>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</si>
  <si>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</si>
  <si>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</si>
  <si>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</si>
  <si>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</si>
  <si>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</si>
  <si>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</si>
  <si>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</si>
  <si>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</si>
  <si>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</si>
  <si>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</si>
  <si>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</si>
  <si>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</si>
  <si>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</si>
  <si>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</si>
  <si>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</si>
  <si>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</si>
  <si>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</si>
  <si>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</si>
  <si>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</si>
  <si>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</si>
  <si>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</si>
  <si>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</si>
  <si>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</si>
  <si>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</si>
  <si>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</si>
  <si>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</si>
  <si>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</si>
  <si>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</si>
  <si>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</si>
  <si>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</si>
  <si>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</si>
  <si>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</si>
  <si>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</si>
  <si>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</si>
  <si>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</si>
  <si>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</si>
  <si>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</si>
  <si>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</si>
  <si>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</si>
  <si>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</si>
  <si>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</si>
  <si>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</si>
  <si>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</si>
  <si>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</si>
  <si>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</si>
  <si>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</si>
  <si>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</si>
  <si>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</si>
  <si>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</si>
  <si>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</si>
  <si>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Unique Identifier as stated in the Commission's list of aircraft operators:</t>
  </si>
  <si>
    <t>SelectPrimaryInfoSource</t>
  </si>
  <si>
    <t>Monitoring Plan for Annual Emissions</t>
  </si>
  <si>
    <t>NewUpdate</t>
  </si>
  <si>
    <t>New monitoring plan</t>
  </si>
  <si>
    <t>Updated monitoring plan</t>
  </si>
  <si>
    <t>Member State specific further information</t>
  </si>
  <si>
    <t>Version list</t>
  </si>
  <si>
    <t>Languages list</t>
  </si>
  <si>
    <t>Before you use this file, please carry out the following steps:</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</si>
  <si>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</si>
  <si>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</si>
  <si>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</si>
  <si>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</si>
  <si>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</si>
  <si>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</si>
  <si>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</si>
  <si>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</si>
  <si>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</si>
  <si>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</si>
  <si>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</si>
  <si>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</si>
  <si>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Black bold text:</t>
  </si>
  <si>
    <t>This is text provided by the Commission template. It should be kept as it is.</t>
  </si>
  <si>
    <t>Smaller italic text:</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</si>
  <si>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</si>
  <si>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</si>
  <si>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</si>
  <si>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</si>
  <si>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</si>
  <si>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</si>
  <si>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</si>
  <si>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</si>
  <si>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</si>
  <si>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</si>
  <si>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</si>
  <si>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</si>
  <si>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</si>
  <si>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</si>
  <si>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</si>
  <si>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</si>
  <si>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</si>
  <si>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</si>
  <si>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</si>
  <si>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</si>
  <si>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</si>
  <si>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</si>
  <si>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</si>
  <si>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</si>
  <si>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</si>
  <si>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</si>
  <si>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</si>
  <si>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</si>
  <si>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</si>
  <si>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Job title:</t>
  </si>
  <si>
    <t>Organisation name (if acting on behalf of the aircraft operator):</t>
  </si>
  <si>
    <t>Telephone number:</t>
  </si>
  <si>
    <t>Email address:</t>
  </si>
  <si>
    <t>1-5</t>
  </si>
  <si>
    <t>5-10</t>
  </si>
  <si>
    <t>11-20</t>
  </si>
  <si>
    <t>21-30</t>
  </si>
  <si>
    <t>31-50</t>
  </si>
  <si>
    <t>If your competent authority requires you to hand in a signed paper copy of the monitoring plan, please use the space below for signature: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</si>
  <si>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</si>
  <si>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</si>
  <si>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</si>
  <si>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</si>
  <si>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</si>
  <si>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</si>
  <si>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</si>
  <si>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</si>
  <si>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</si>
  <si>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</si>
  <si>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</si>
  <si>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</si>
  <si>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Email address</t>
  </si>
  <si>
    <t>(a)</t>
  </si>
  <si>
    <t>(f)</t>
  </si>
  <si>
    <t>Title</t>
  </si>
  <si>
    <t>(b)</t>
  </si>
  <si>
    <t>(d)</t>
  </si>
  <si>
    <t>(e)</t>
  </si>
  <si>
    <t>CONTENTS</t>
  </si>
  <si>
    <t>Guidelines and conditions</t>
  </si>
  <si>
    <t>GUIDELINES AND CONDITIONS</t>
  </si>
  <si>
    <t>(h)</t>
  </si>
  <si>
    <t>Member State-specific guidance is listed here:</t>
  </si>
  <si>
    <t>(i)</t>
  </si>
  <si>
    <t>Please enter the administering Member State of the aircraft operator</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</si>
  <si>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</si>
  <si>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</si>
  <si>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</si>
  <si>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</si>
  <si>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</si>
  <si>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</si>
  <si>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</si>
  <si>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</si>
  <si>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</si>
  <si>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</si>
  <si>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</si>
  <si>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</si>
  <si>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</si>
  <si>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</si>
  <si>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</si>
  <si>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</si>
  <si>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</si>
  <si>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</si>
  <si>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</si>
  <si>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</si>
  <si>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</si>
  <si>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</si>
  <si>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</si>
  <si>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</si>
  <si>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</si>
  <si>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</si>
  <si>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</si>
  <si>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</si>
  <si>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</si>
  <si>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</si>
  <si>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</si>
  <si>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</si>
  <si>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</si>
  <si>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</si>
  <si>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</si>
  <si>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</si>
  <si>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</si>
  <si>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</si>
  <si>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</si>
  <si>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</si>
  <si>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</si>
  <si>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</si>
  <si>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</si>
  <si>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</si>
  <si>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</si>
  <si>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</si>
  <si>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</si>
  <si>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</si>
  <si>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</si>
  <si>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</si>
  <si>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</si>
  <si>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</si>
  <si>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</si>
  <si>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</si>
  <si>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</si>
  <si>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</si>
  <si>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</si>
  <si>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</si>
  <si>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</si>
  <si>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</si>
  <si>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</si>
  <si>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</si>
  <si>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</si>
  <si>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</si>
  <si>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</si>
  <si>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</si>
  <si>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</si>
  <si>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</si>
  <si>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</si>
  <si>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</si>
  <si>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</si>
  <si>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</si>
  <si>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</si>
  <si>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</si>
  <si>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</si>
  <si>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</si>
  <si>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</si>
  <si>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</si>
  <si>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</si>
  <si>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</si>
  <si>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</si>
  <si>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</si>
  <si>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</si>
  <si>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</si>
  <si>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</si>
  <si>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</si>
  <si>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</si>
  <si>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</si>
  <si>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</si>
  <si>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</si>
  <si>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</si>
  <si>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</si>
  <si>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</si>
  <si>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</si>
  <si>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</si>
  <si>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</si>
  <si>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</si>
  <si>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</si>
  <si>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</si>
  <si>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</si>
  <si>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</si>
  <si>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</si>
  <si>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</si>
  <si>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</si>
  <si>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</si>
  <si>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</si>
  <si>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</si>
  <si>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</si>
  <si>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</si>
  <si>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</si>
  <si>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</si>
  <si>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</si>
  <si>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</si>
  <si>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</si>
  <si>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</si>
  <si>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</si>
  <si>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</si>
  <si>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</si>
  <si>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</si>
  <si>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</si>
  <si>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</si>
  <si>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</si>
  <si>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</si>
  <si>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</si>
  <si>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</si>
  <si>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</si>
  <si>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</si>
  <si>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</si>
  <si>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</si>
  <si>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</si>
  <si>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</si>
  <si>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</si>
  <si>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</si>
  <si>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</si>
  <si>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</si>
  <si>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</si>
  <si>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</si>
  <si>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</si>
  <si>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</si>
  <si>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</si>
  <si>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</si>
  <si>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</si>
  <si>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</si>
  <si>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</si>
  <si>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</si>
  <si>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</si>
  <si>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</si>
  <si>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</si>
  <si>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</si>
  <si>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</si>
  <si>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</si>
  <si>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</si>
  <si>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</si>
  <si>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</si>
  <si>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</si>
  <si>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</si>
  <si>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</si>
  <si>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</si>
  <si>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</si>
  <si>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</si>
  <si>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</si>
  <si>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</si>
  <si>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</si>
  <si>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</si>
  <si>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</si>
  <si>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</si>
  <si>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</si>
  <si>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</si>
  <si>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</si>
  <si>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</si>
  <si>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</si>
  <si>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</si>
  <si>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</si>
  <si>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</si>
  <si>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</si>
  <si>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</si>
  <si>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</si>
  <si>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</si>
  <si>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</si>
  <si>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</si>
  <si>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</si>
  <si>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</si>
  <si>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</si>
  <si>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</si>
  <si>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</si>
  <si>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</si>
  <si>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</si>
  <si>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</si>
  <si>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</si>
  <si>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</si>
  <si>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</si>
  <si>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</si>
  <si>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</si>
  <si>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</si>
  <si>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</si>
  <si>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</si>
  <si>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</si>
  <si>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</si>
  <si>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</si>
  <si>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</si>
  <si>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</si>
  <si>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</si>
  <si>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</si>
  <si>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</si>
  <si>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</si>
  <si>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</si>
  <si>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</si>
  <si>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</si>
  <si>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</si>
  <si>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</si>
  <si>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</si>
  <si>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</si>
  <si>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</si>
  <si>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</si>
  <si>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</si>
  <si>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</si>
  <si>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</si>
  <si>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</si>
  <si>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</si>
  <si>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</si>
  <si>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</si>
  <si>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</si>
  <si>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</si>
  <si>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</si>
  <si>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</si>
  <si>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</si>
  <si>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</si>
  <si>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</si>
  <si>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</si>
  <si>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</si>
  <si>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</si>
  <si>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</si>
  <si>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</si>
  <si>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</si>
  <si>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</si>
  <si>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</si>
  <si>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</si>
  <si>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</si>
  <si>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</si>
  <si>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</si>
  <si>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</si>
  <si>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</si>
  <si>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</si>
  <si>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</si>
  <si>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</si>
  <si>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</si>
  <si>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</si>
  <si>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</si>
  <si>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</si>
  <si>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</si>
  <si>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</si>
  <si>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</si>
  <si>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</si>
  <si>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</si>
  <si>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</si>
  <si>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</si>
  <si>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</si>
  <si>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</si>
  <si>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</si>
  <si>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</si>
  <si>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</si>
  <si>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</si>
  <si>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Mauritania</t>
  </si>
  <si>
    <t>Mauritius</t>
  </si>
  <si>
    <t>Mayotte</t>
  </si>
  <si>
    <t>(g)</t>
  </si>
  <si>
    <t>Mexico</t>
  </si>
  <si>
    <t>Micronesia, Federated States of</t>
  </si>
  <si>
    <t>Monaco</t>
  </si>
  <si>
    <t>Mongolia</t>
  </si>
  <si>
    <t>Montenegro</t>
  </si>
  <si>
    <t>Montserrat</t>
  </si>
  <si>
    <t>Morocco</t>
  </si>
  <si>
    <t>Mozambique</t>
  </si>
  <si>
    <t>Myanmar</t>
  </si>
  <si>
    <t>Namibia</t>
  </si>
  <si>
    <t>Nauru</t>
  </si>
  <si>
    <t>Nepal</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</si>
  <si>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</si>
  <si>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</si>
  <si>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</si>
  <si>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</si>
  <si>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</si>
  <si>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</si>
  <si>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</si>
  <si>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</si>
  <si>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</si>
  <si>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</si>
  <si>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</si>
  <si>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</si>
  <si>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</si>
  <si>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</si>
  <si>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</si>
  <si>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</si>
  <si>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</si>
  <si>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</si>
  <si>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</si>
  <si>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</si>
  <si>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Russian Federation</t>
  </si>
  <si>
    <t>Rwanda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</si>
  <si>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</si>
  <si>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</si>
  <si>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</si>
  <si>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</si>
  <si>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</si>
  <si>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</si>
  <si>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</si>
  <si>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</si>
  <si>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</si>
  <si>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</si>
  <si>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</si>
  <si>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</si>
  <si>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</si>
  <si>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</si>
  <si>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</si>
  <si>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</si>
  <si>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</si>
  <si>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</si>
  <si>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</si>
  <si>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</si>
  <si>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</si>
  <si>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</si>
  <si>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</si>
  <si>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</si>
  <si>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</si>
  <si>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</si>
  <si>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</si>
  <si>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</si>
  <si>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</si>
  <si>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</si>
  <si>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</si>
  <si>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</si>
  <si>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</si>
  <si>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</si>
  <si>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</si>
  <si>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</si>
  <si>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</si>
  <si>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</si>
  <si>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</si>
  <si>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</si>
  <si>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</si>
  <si>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</si>
  <si>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</si>
  <si>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</si>
  <si>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</si>
  <si>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</si>
  <si>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</si>
  <si>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</si>
  <si>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</si>
  <si>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</si>
  <si>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Where a unique ICAO designator for ATC purposes is not available, please provide the aircraft registration markings used in the call sign for ATC purposes for the aircraft you operate.</t>
  </si>
  <si>
    <t>This identifier can be found on the list published by the Commission pursuant to Article 18a(3) of the EU ETS Directive.</t>
  </si>
  <si>
    <t xml:space="preserve">(e) </t>
  </si>
  <si>
    <t>UncertTierResult</t>
  </si>
  <si>
    <t>NCV, EF &amp; bio</t>
  </si>
  <si>
    <t>ManSys</t>
  </si>
  <si>
    <t>(j)</t>
  </si>
  <si>
    <t>(k)</t>
  </si>
  <si>
    <t>Title:</t>
  </si>
  <si>
    <t>First Name:</t>
  </si>
  <si>
    <t>Surname:</t>
  </si>
  <si>
    <t>Address Line 1:</t>
  </si>
  <si>
    <t>Address Line 2:</t>
  </si>
  <si>
    <t>City:</t>
  </si>
  <si>
    <t>State/Province/Region:</t>
  </si>
  <si>
    <t>Postcode/ZIP:</t>
  </si>
  <si>
    <t>Country:</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</si>
  <si>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</si>
  <si>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</si>
  <si>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</si>
  <si>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</si>
  <si>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</si>
  <si>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</si>
  <si>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</si>
  <si>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Biofuel</t>
  </si>
  <si>
    <t>Method A</t>
  </si>
  <si>
    <t>Method B</t>
  </si>
  <si>
    <t>http://ec.europa.eu/clima/policies/transport/aviation/index_en.htm</t>
  </si>
  <si>
    <t>http://ec.europa.eu/clima/policies/ets/monitoring/index_en.htm</t>
  </si>
  <si>
    <t>Taken from fuel supplier (delivery notes or invoices)</t>
  </si>
  <si>
    <t>Jet kerosene</t>
  </si>
  <si>
    <t>Jet gasoline</t>
  </si>
  <si>
    <t>Aviation gasoline</t>
  </si>
  <si>
    <t>Alternative</t>
  </si>
  <si>
    <t>Frequency</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</si>
  <si>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</si>
  <si>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</si>
  <si>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</si>
  <si>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No documented environmental management system in place</t>
  </si>
  <si>
    <t>Documented environmental management system in place</t>
  </si>
  <si>
    <t>Certified environmental management system in place</t>
  </si>
  <si>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</si>
  <si>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</si>
  <si>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</si>
  <si>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</si>
  <si>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</si>
  <si>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</si>
  <si>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</si>
  <si>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</si>
  <si>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</si>
  <si>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</si>
  <si>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</si>
  <si>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</si>
  <si>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</si>
  <si>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</si>
  <si>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</si>
  <si>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</si>
  <si>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</si>
  <si>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</si>
  <si>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</si>
  <si>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</si>
  <si>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</si>
  <si>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</si>
  <si>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</si>
  <si>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</si>
  <si>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</si>
  <si>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</si>
  <si>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</si>
  <si>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</si>
  <si>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</si>
  <si>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</si>
  <si>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</si>
  <si>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</si>
  <si>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</si>
  <si>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</si>
  <si>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</si>
  <si>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</si>
  <si>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</si>
  <si>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</si>
  <si>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</si>
  <si>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</si>
  <si>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submitted to competent authority</t>
  </si>
  <si>
    <t>returned with remarks</t>
  </si>
  <si>
    <t>approved by competent authority</t>
  </si>
  <si>
    <t>Euconst_MPReferenceDateTypes</t>
  </si>
  <si>
    <t>The Directive can be downloaded from:</t>
  </si>
  <si>
    <t>http://eur-lex.europa.eu/LexUriServ/LexUriServ.do?uri=CONSLEG:2003L0087:20090625:EN:PDF</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</si>
  <si>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</si>
  <si>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</si>
  <si>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</si>
  <si>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</si>
  <si>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</si>
  <si>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http://ec.europa.eu/clima/policies/ets/index_en.htm</t>
  </si>
  <si>
    <t>Shaded fields indicate that an input in another field makes the input here irrelevant.</t>
  </si>
  <si>
    <t>Light yellow fields indicate input fields.</t>
  </si>
  <si>
    <t>rejected by competent authority</t>
  </si>
  <si>
    <t>working draft</t>
  </si>
  <si>
    <t>make grey?</t>
  </si>
  <si>
    <t xml:space="preserve">Identify the Competent Authority (CA) responsible for your case in that administering Member State (there may be more than one CA per Member State). </t>
  </si>
  <si>
    <t>Ireland - Commission for Aviation Regulation</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</si>
  <si>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</si>
  <si>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</si>
  <si>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</si>
  <si>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</si>
  <si>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</si>
  <si>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</si>
  <si>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</si>
  <si>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</si>
  <si>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</si>
  <si>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</si>
  <si>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</si>
  <si>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</si>
  <si>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</si>
  <si>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</si>
  <si>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</si>
  <si>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</si>
  <si>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</si>
  <si>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</si>
  <si>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</si>
  <si>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</si>
  <si>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</si>
  <si>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</si>
  <si>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</si>
  <si>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</si>
  <si>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Hong Kong SAR</t>
  </si>
  <si>
    <t>ausblenden</t>
  </si>
  <si>
    <t>http://eur-lex.europa.eu/LexUriServ/LexUriServ.do?uri=OJ:L:2012:181:0030:0104:EN:PDF</t>
  </si>
  <si>
    <t>The Monitoring and Reporting Regulation (Commission Regulation (EU) No. 601/2012, hereinafter the "MRR"), defines further requirements for monitoring and reporting. The MRR can be downloaded from:</t>
  </si>
  <si>
    <t>Phase 3 Installation Annual emissions Report</t>
  </si>
  <si>
    <t>P3 Inst AER</t>
  </si>
  <si>
    <t>Phase 3 Aircraft operators Emissions report</t>
  </si>
  <si>
    <t>P3 Aircraft AER</t>
  </si>
  <si>
    <t>Phase 3 Aircraft operators tonne-kilometre report</t>
  </si>
  <si>
    <t>P3 Aircraft TKM</t>
  </si>
  <si>
    <t xml:space="preserve">This reporting template represents the views of the Commission services at the time of publication. </t>
  </si>
  <si>
    <t>http://ec.europa.eu/clima/policies/ets/monitoring/documentation_en.htm</t>
  </si>
  <si>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</si>
  <si>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</si>
  <si>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</si>
  <si>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</si>
  <si>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</si>
  <si>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</si>
  <si>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</si>
  <si>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</si>
  <si>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n.a.</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</si>
  <si>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</si>
  <si>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</si>
  <si>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</si>
  <si>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</si>
  <si>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</si>
  <si>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</si>
  <si>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</si>
  <si>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GENERAL INFORMATION ABOUT THIS REPORT</t>
  </si>
  <si>
    <t>Number is different from input in section 5(a)!</t>
  </si>
  <si>
    <t>ReportingYears</t>
  </si>
  <si>
    <t>In some Member States there is more than one Competent Authority dealing with the EU ETS for aircraft operators. Please enter the name of the appropriate authority, if applicable. Otherwise choose "n.a.".</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</si>
  <si>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</si>
  <si>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</si>
  <si>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</si>
  <si>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TrueFalse</t>
  </si>
  <si>
    <t>eligible</t>
  </si>
  <si>
    <t>not eligible</t>
  </si>
  <si>
    <t>EUconst_Eligible</t>
  </si>
  <si>
    <t>EUconst_NotEligible</t>
  </si>
  <si>
    <t>Euconst_ErrMsgNumerOfFlights</t>
  </si>
  <si>
    <t>&lt;&lt;&lt; Click here to proceed to section 11 "Emissions per aerodrome pair" &gt;&gt;&gt;</t>
  </si>
  <si>
    <t xml:space="preserve">First draft </t>
  </si>
  <si>
    <t>Green fields show automatically calculated results. Red text indicates error messages (missing data etc.).</t>
  </si>
  <si>
    <t>Italy - ENAC - Ente Nazionale per l'Aviazione Civile</t>
  </si>
  <si>
    <t>Phase 3 Aircraft improvement report</t>
  </si>
  <si>
    <t>P3 Aircraft IR</t>
  </si>
  <si>
    <t>-</t>
  </si>
  <si>
    <t>This reporting template must not exceed the requirements of the MRR. Please therefore also see the colour coding used in the template below.</t>
  </si>
  <si>
    <t>For further reading please consult section 6.6 of Guidance Document 2. This document can be downloaded from:</t>
  </si>
  <si>
    <t>Aircraft operators must take account of non-conformities and recommendations (if any) stated in the verification reports (Article 9), AND</t>
  </si>
  <si>
    <t>Aircraft operators must check regularly on their own initiative in accordance with Articles 14(1) and 69(1), whether the monitoring methodology can be improved.</t>
  </si>
  <si>
    <t xml:space="preserve">Whenever improvements require modifications of the monitoring plan (see Article 15 of the MRR), a revised monitoring plan must be submitted to the CA via the normal route according to administrative practice, for approval by the CA. </t>
  </si>
  <si>
    <t>i.</t>
  </si>
  <si>
    <t>ii.</t>
  </si>
  <si>
    <t>Reporting of improvements related to non-conformities and recommendations in accordance with Article 69(4) MRR</t>
  </si>
  <si>
    <t>Does the verification report state non-conformities?</t>
  </si>
  <si>
    <t>Non-conformities  (verification report)</t>
  </si>
  <si>
    <t>Does the verification report contain recommendations for improvements?</t>
  </si>
  <si>
    <t>Recommendations (verification report)</t>
  </si>
  <si>
    <t>Types of Improvements</t>
  </si>
  <si>
    <t>Print area:</t>
  </si>
  <si>
    <t>End</t>
  </si>
  <si>
    <t>Statements related to non-conformities</t>
  </si>
  <si>
    <t>Article 69(4) of the MRR states that the verification report established in accordance with Regulation (EU) No. 600/2012 may contain statements related to outstanding non-conformities.</t>
  </si>
  <si>
    <t>Please reference here the relevant statements in the verification report, describe what kind of measures those are and the timeline of their implementation.</t>
  </si>
  <si>
    <t>Measures will be/have been taken:</t>
  </si>
  <si>
    <t>Description:</t>
  </si>
  <si>
    <t>In case you require more space for the description you may also use external files and reference those here.</t>
  </si>
  <si>
    <t>When?</t>
  </si>
  <si>
    <t>Article 69(4) of the MRR states that the verification report established in accordance with Regulation (EU) No. 600/2012 may contain recommendations for improvements.</t>
  </si>
  <si>
    <t>In accordance with Article 30 (1) of the AVR (Regulation (EU), No. 600/2012) the verifier shall include in the verification report recommendations related to the following points:</t>
  </si>
  <si>
    <t>a)</t>
  </si>
  <si>
    <t>the risk assessment;</t>
  </si>
  <si>
    <t>b)</t>
  </si>
  <si>
    <t>the development, documentation, implementation and maintenance of data flow activities and control activities as well as the evaluation of the control system;</t>
  </si>
  <si>
    <t>c)</t>
  </si>
  <si>
    <t>d)</t>
  </si>
  <si>
    <t>If measures will not be taken, please describe here why they are technically not feasible or why they would incur unreasonable costs.</t>
  </si>
  <si>
    <t>Recommendations for improvement</t>
  </si>
  <si>
    <t>If measures will not be taken, why not?</t>
  </si>
  <si>
    <t>Further blocks can be added by copy/paste of the last block, if needed.</t>
  </si>
  <si>
    <t>If such statements or recommendations are contained in the verification report, the aircraft operator shall submit a report by 30 June of the year the verification report has been issued by the verifier, describing how and when the non-conformities have been rectified or are planned to be rectified.</t>
  </si>
  <si>
    <t>the monitoring and reporting of emissions or tonne kilometres, including in relation to achieving higher tiers, reducing risks and enhancing efficiency in the monitoring and reporting.</t>
  </si>
  <si>
    <t>the development, documentation, implementation and maintenance of procedures for data flow activities and control activities as well as other procedures that an aircraft operator has to establish pursuant to Regulation (EU) No 601/2012;</t>
  </si>
  <si>
    <t>If such statements or recommendations are contained in the verification report, the aircraft operator shall submit a report by 30 June of the year the verification report has been issued by the verifier, describing how and when recommended improvements have been or will be implemented.</t>
  </si>
  <si>
    <t>Where the verification report established in accordance with Regulation (EU) No 600/2012 states any non-conformities, the aircraft operator shall submit to the competent authority an improvement report for approval. This report has to be submitted by 30 June of the year in which that verification report is issued by the verifier.</t>
  </si>
  <si>
    <t>EUconst_Relevant</t>
  </si>
  <si>
    <t>Relevant</t>
  </si>
  <si>
    <t>EUconst_NotRelevant</t>
  </si>
  <si>
    <t>Not Relevant</t>
  </si>
  <si>
    <t>EUconst_DeviationsReasonsVer</t>
  </si>
  <si>
    <t>Technically infeasible</t>
  </si>
  <si>
    <t>Unreasonable costs</t>
  </si>
  <si>
    <t>Both</t>
  </si>
  <si>
    <t>Recommendation is no improvement</t>
  </si>
  <si>
    <t>Other</t>
  </si>
  <si>
    <t>CNTR_VerImp</t>
  </si>
  <si>
    <t>CNTR_VerNonConf</t>
  </si>
  <si>
    <t>EUconst_RelSecNonConf</t>
  </si>
  <si>
    <t>EUconst_RelSecImprove</t>
  </si>
  <si>
    <t>IMPORTANT! Improvements reported here do not automatically update the monitoring plan. Whenever improvements require modifications of the monitoring plan (see Article 15 of the MRR), a revised monitoring plan must be submitted to the CA via the normal route according to administrative practice, subject to the CA's approval.</t>
  </si>
  <si>
    <t>Go to: "Verifier NonConformities"</t>
  </si>
  <si>
    <t>Go to: "Verifier Improvements"</t>
  </si>
  <si>
    <t>Identification of the aircraft operator and description of the improvements</t>
  </si>
  <si>
    <t>Improvements in response to verifier's recommendations for improvements</t>
  </si>
  <si>
    <t>This file constitutes the said template developed by the Commission services for the purpose of reporting improvements.</t>
  </si>
  <si>
    <t>Improvement Report Template 
for Aircraft Operators</t>
  </si>
  <si>
    <t>Verification Report - Non-conformities</t>
  </si>
  <si>
    <t>&lt;&lt;&lt; Click here to proceed to section 3 "Verifier's findings of non-conformities/misstatements" &gt;&gt;&gt;</t>
  </si>
  <si>
    <t>&lt;&lt;&lt; Click here to proceed to section 4 "Verifier's recommendations for improvements" &gt;&gt;&gt;</t>
  </si>
  <si>
    <t>&lt;&lt;&lt; Click here to proceed to section 5 "MS specific further information" &gt;&gt;&gt;</t>
  </si>
  <si>
    <t>Verification Report - Recommended improvements</t>
  </si>
  <si>
    <t>Improvements in response to verifier's findings of non-conformities</t>
  </si>
  <si>
    <t>Contact your Competent Authority if you need assistance to complete your Improvement Report. Some Member States have produced guidance documents which you may find useful in addition to the Commission's guidance mentioned above.</t>
  </si>
  <si>
    <t>Improvement reports addressing recommendations for improvements, non-conformities and misstatements reported by the verifier must be submitted by 30 June of the year in which the verification report is issued (Article 69(4)). Please note that your competent authority (CA) may set an alternative date, but no later than 30 September of the same year. For further information please contact your CA.</t>
  </si>
  <si>
    <t>Directive 2003/87/EC, as amended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</si>
  <si>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MRR lays down two requirements related to improvement:</t>
  </si>
  <si>
    <t>#JUMP_B</t>
  </si>
  <si>
    <t>#JUMP_C</t>
  </si>
  <si>
    <t>Important! The entries that you make in this section will help you to identify sections of the report that are relevant to your installation and will trigger conditional formatting, which guides you through the document. Please make sure that you don't leave these fields empty. You must complete all the subsections that are indicated as 'relevant' in the following sheets.</t>
  </si>
  <si>
    <t>Where the verification report established in accordance with Regulation (EU) No 600/2012 states recommendations for improvements (pursuant to Article 30(1) of that Regulation), the aircraft operator shall submit to the competent authority an improvement report for approval. This report has to be submitted by 30 June of the year in which that verification report is issued by the verifier.</t>
  </si>
  <si>
    <t>Date (of submission of this improvement report to the competent authority)</t>
  </si>
  <si>
    <t>If different to the name given in 1(a), please also enter the name of the aircraft operator as it appears on the Commission's list of operators:</t>
  </si>
  <si>
    <t>The name of the aircraft operator on the list pursuant to Article 18a(3) of the EU ETS Directive may be different to the actual aircraft operator's name entered in 1(a) above.</t>
  </si>
  <si>
    <t>The ICAO designator should be that specified in box 7 of the ICAO flight plan (excluding the flight identification) as specified in ICAO document 8585.  If you do not specify an ICAO designator in flight plans, please select "n.a." from the drop-down list and proceed to 1(e).</t>
  </si>
  <si>
    <t>Important! The entries that you make in this section will help you to identify sections of the report that are relevant to your aviation activity and will trigger conditional formatting, which guides you through the document. Please make sure that you don't leave these fields empty. You must complete all the subsections that are indicated as 'relevant' in the following sheets.</t>
  </si>
  <si>
    <t>Germany - Federal Aviation Office</t>
  </si>
  <si>
    <t>IMPORTANT! Changes addressing non-conformities described here do not automatically update the monitoring plan, where necessary. Whenever such changes require modifications of the monitoring plan (see Article 15 of the MRR), a revised monitoring plan must be submitted to the CA via the normal route according to administrative practice, subject to the CA's approval.</t>
  </si>
  <si>
    <t>Final Draft to CCC</t>
  </si>
  <si>
    <t>Member States may choose to request less information from aircraft operators than advised in this template, if it concerns information already held by the competent authority and it will not affect the clarity of the present report. In particular, information such as address data, applied tiers, etc. may be re-used if it is already held by the competent authority in an ETS electronic database, requiring the aircraft operator only to add specific information about the improvements which have been made, are planned or are proposed but will not be implemented, and the reasons.</t>
  </si>
  <si>
    <t>Detailed address to be provided by the Member State</t>
  </si>
  <si>
    <t>Endorsed by CCC</t>
  </si>
  <si>
    <t>This is the final version of the improvement report template for aircraft operators, as endorsed by the Climate Change Committee in its meeting on 18 September 2013.</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</si>
</sst>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_-* #,##0_-;\-* #,##0_-;_-* &quot;-&quot;_-;_-@_-"/>
    <numFmt numFmtId="165" formatCode="_-* #,##0.00_-;\-* #,##0.00_-;_-* &quot;-&quot;??_-;_-@_-"/>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quot;€&quot;* #,##0.00_-;\-&quot;€&quot;* #,##0.00_-;_-&quot;€&quot;*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0.0%"/>
    <numFmt numFmtId="193" formatCode="#,##0_ ;[Red]\-#,##0\ "/>
    <numFmt numFmtId="194" formatCode="&quot;Yes&quot;;&quot;Yes&quot;;&quot;No&quot;"/>
    <numFmt numFmtId="195" formatCode="&quot;True&quot;;&quot;True&quot;;&quot;False&quot;"/>
    <numFmt numFmtId="196" formatCode="&quot;On&quot;;&quot;On&quot;;&quot;Off&quot;"/>
    <numFmt numFmtId="197" formatCode="[$€-2]\ #,##0.00_);[Red]\([$€-2]\ #,##0.00\)"/>
    <numFmt numFmtId="198" formatCode="&quot;Ja&quot;;&quot;Ja&quot;;&quot;Nein&quot;"/>
    <numFmt numFmtId="199" formatCode="&quot;Wahr&quot;;&quot;Wahr&quot;;&quot;Falsch&quot;"/>
    <numFmt numFmtId="200" formatCode="&quot;Ein&quot;;&quot;Ein&quot;;&quot;Aus&quot;"/>
    <numFmt numFmtId="201" formatCode="#,##0.00_ ;[Red]\-#,##0.00\ "/>
    <numFmt numFmtId="202" formatCode="0.0000%"/>
    <numFmt numFmtId="203" formatCode="#,##0.0_ ;[Red]\-#,##0.0\ "/>
    <numFmt numFmtId="204" formatCode="dd/mm/yyyy;@"/>
  </numFmts>
  <fonts count="82">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i/>
      <sz val="10"/>
      <name val="Arial"/>
      <family val="2"/>
    </font>
    <font>
      <sz val="8"/>
      <name val="Tahoma"/>
      <family val="2"/>
    </font>
    <font>
      <b/>
      <sz val="12"/>
      <name val="Arial"/>
      <family val="2"/>
    </font>
    <font>
      <sz val="12"/>
      <color indexed="10"/>
      <name val="Arial"/>
      <family val="2"/>
    </font>
    <font>
      <u val="single"/>
      <sz val="10"/>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b/>
      <sz val="12"/>
      <color indexed="62"/>
      <name val="Arial"/>
      <family val="2"/>
    </font>
    <font>
      <b/>
      <sz val="14"/>
      <color indexed="62"/>
      <name val="Arial"/>
      <family val="2"/>
    </font>
    <font>
      <b/>
      <sz val="10"/>
      <color indexed="10"/>
      <name val="Arial"/>
      <family val="2"/>
    </font>
    <font>
      <b/>
      <u val="single"/>
      <sz val="10"/>
      <color indexed="12"/>
      <name val="Arial"/>
      <family val="2"/>
    </font>
    <font>
      <b/>
      <sz val="11"/>
      <color indexed="18"/>
      <name val="Arial"/>
      <family val="2"/>
    </font>
    <font>
      <sz val="9"/>
      <name val="Times New Roman"/>
      <family val="1"/>
    </font>
    <font>
      <b/>
      <sz val="11"/>
      <name val="Arial"/>
      <family val="2"/>
    </font>
    <font>
      <b/>
      <i/>
      <sz val="10"/>
      <color indexed="62"/>
      <name val="Arial"/>
      <family val="2"/>
    </font>
    <font>
      <b/>
      <sz val="12"/>
      <color indexed="10"/>
      <name val="Arial"/>
      <family val="2"/>
    </font>
    <font>
      <b/>
      <i/>
      <sz val="10"/>
      <color indexed="10"/>
      <name val="Arial"/>
      <family val="2"/>
    </font>
    <font>
      <b/>
      <i/>
      <sz val="8"/>
      <color indexed="10"/>
      <name val="Arial"/>
      <family val="2"/>
    </font>
    <font>
      <sz val="8"/>
      <name val="Segoe UI"/>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0"/>
      <color rgb="FFFF0000"/>
      <name val="Arial"/>
      <family val="2"/>
    </font>
    <font>
      <sz val="11"/>
      <color rgb="FF000000"/>
      <name val="Calibri"/>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10"/>
      <color rgb="FFFF0000"/>
      <name val="Arial"/>
      <family val="2"/>
    </font>
    <font>
      <b/>
      <i/>
      <sz val="8"/>
      <color rgb="FFFF0000"/>
      <name val="Arial"/>
      <family val="2"/>
    </font>
    <font>
      <u val="single"/>
      <sz val="10"/>
      <color rgb="FF0000FF"/>
      <name val="Arial"/>
      <family val="2"/>
    </font>
  </fonts>
  <fills count="4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12"/>
        <bgColor indexed="64"/>
      </patternFill>
    </fill>
    <fill>
      <patternFill patternType="solid">
        <fgColor rgb="FFCCFFFF"/>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theme="0"/>
        <bgColor indexed="64"/>
      </patternFill>
    </fill>
    <fill>
      <patternFill patternType="lightUp">
        <bgColor indexed="9"/>
      </patternFill>
    </fill>
  </fills>
  <borders count="6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right/>
      <top/>
      <bottom style="thin"/>
    </border>
    <border>
      <left/>
      <right/>
      <top style="thin"/>
      <bottom/>
    </border>
    <border>
      <left/>
      <right/>
      <top/>
      <bottom style="medium"/>
    </border>
    <border>
      <left style="medium"/>
      <right/>
      <top style="medium"/>
      <bottom style="thin"/>
    </border>
    <border>
      <left/>
      <right/>
      <top style="medium"/>
      <bottom style="thin"/>
    </border>
    <border>
      <left style="medium"/>
      <right/>
      <top style="thin"/>
      <bottom style="thin"/>
    </border>
    <border>
      <left/>
      <right/>
      <top style="thin"/>
      <bottom style="thin"/>
    </border>
    <border>
      <left style="medium"/>
      <right/>
      <top style="thin"/>
      <bottom style="medium"/>
    </border>
    <border>
      <left/>
      <right/>
      <top style="thin"/>
      <bottom style="medium"/>
    </border>
    <border>
      <left/>
      <right/>
      <top style="medium"/>
      <botto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color indexed="63"/>
      </left>
      <right>
        <color indexed="63"/>
      </right>
      <top style="hair"/>
      <bottom style="hair"/>
    </border>
    <border>
      <left style="medium"/>
      <right>
        <color indexed="63"/>
      </right>
      <top>
        <color indexed="63"/>
      </top>
      <bottom>
        <color indexed="63"/>
      </bottom>
    </border>
    <border>
      <left>
        <color indexed="63"/>
      </left>
      <right>
        <color indexed="63"/>
      </right>
      <top>
        <color indexed="63"/>
      </top>
      <bottom style="medium">
        <color indexed="12"/>
      </bottom>
    </border>
    <border>
      <left style="medium"/>
      <right style="medium"/>
      <top style="medium"/>
      <bottom style="medium"/>
    </border>
    <border>
      <left style="thin"/>
      <right style="thin"/>
      <top style="hair"/>
      <bottom style="hair"/>
    </border>
    <border>
      <left style="thin"/>
      <right/>
      <top style="thin"/>
      <bottom style="medium"/>
    </border>
    <border>
      <left/>
      <right style="medium"/>
      <top style="thin"/>
      <bottom style="medium"/>
    </border>
    <border>
      <left style="thin"/>
      <right/>
      <top style="medium"/>
      <bottom style="thin"/>
    </border>
    <border>
      <left/>
      <right style="medium"/>
      <top style="medium"/>
      <bottom style="thin"/>
    </border>
    <border>
      <left/>
      <right style="medium"/>
      <top style="thin"/>
      <bottom style="thin"/>
    </border>
    <border>
      <left style="thin"/>
      <right>
        <color indexed="63"/>
      </right>
      <top style="hair"/>
      <bottom style="hair"/>
    </border>
    <border>
      <left>
        <color indexed="63"/>
      </left>
      <right style="hair"/>
      <top style="hair"/>
      <bottom style="hair"/>
    </border>
    <border>
      <left>
        <color indexed="63"/>
      </left>
      <right style="thin"/>
      <top style="hair"/>
      <bottom style="hair"/>
    </border>
  </borders>
  <cellStyleXfs count="8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0" fillId="0" borderId="0" applyNumberFormat="0" applyFont="0" applyFill="0" applyBorder="0" applyProtection="0">
      <alignment horizontal="left" vertical="center" indent="5"/>
    </xf>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11" fillId="3" borderId="0" applyNumberFormat="0" applyBorder="0" applyAlignment="0" applyProtection="0"/>
    <xf numFmtId="0" fontId="12" fillId="26" borderId="1" applyNumberFormat="0" applyAlignment="0" applyProtection="0"/>
    <xf numFmtId="0" fontId="13" fillId="27"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14" fillId="0" borderId="0" applyNumberFormat="0" applyFill="0" applyBorder="0" applyAlignment="0" applyProtection="0"/>
    <xf numFmtId="0" fontId="40" fillId="0" borderId="0" applyNumberFormat="0" applyFill="0" applyBorder="0" applyAlignment="0" applyProtection="0"/>
    <xf numFmtId="0" fontId="15" fillId="4" borderId="0" applyNumberFormat="0" applyBorder="0" applyAlignment="0" applyProtection="0"/>
    <xf numFmtId="0" fontId="64" fillId="2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9" borderId="0" applyNumberFormat="0" applyBorder="0" applyAlignment="0" applyProtection="0"/>
    <xf numFmtId="0" fontId="0" fillId="30" borderId="7" applyNumberFormat="0" applyFont="0" applyAlignment="0" applyProtection="0"/>
    <xf numFmtId="0" fontId="0" fillId="31" borderId="8" applyNumberFormat="0" applyFont="0" applyAlignment="0" applyProtection="0"/>
    <xf numFmtId="0" fontId="22" fillId="26" borderId="9" applyNumberFormat="0" applyAlignment="0" applyProtection="0"/>
    <xf numFmtId="9" fontId="0" fillId="0" borderId="0" applyFont="0" applyFill="0" applyBorder="0" applyAlignment="0" applyProtection="0"/>
    <xf numFmtId="0" fontId="65"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24" fillId="0" borderId="10" applyNumberFormat="0" applyFill="0" applyAlignment="0" applyProtection="0"/>
    <xf numFmtId="0" fontId="66" fillId="0" borderId="0" applyNumberFormat="0" applyFill="0" applyBorder="0" applyAlignment="0" applyProtection="0"/>
    <xf numFmtId="0" fontId="67" fillId="0" borderId="11" applyNumberFormat="0" applyFill="0" applyAlignment="0" applyProtection="0"/>
    <xf numFmtId="0" fontId="68" fillId="0" borderId="12" applyNumberFormat="0" applyFill="0" applyAlignment="0" applyProtection="0"/>
    <xf numFmtId="0" fontId="69" fillId="0" borderId="13" applyNumberFormat="0" applyFill="0" applyAlignment="0" applyProtection="0"/>
    <xf numFmtId="0" fontId="69" fillId="0" borderId="0" applyNumberFormat="0" applyFill="0" applyBorder="0" applyAlignment="0" applyProtection="0"/>
    <xf numFmtId="0" fontId="70" fillId="0" borderId="14" applyNumberFormat="0" applyFill="0" applyAlignment="0" applyProtection="0"/>
    <xf numFmtId="0" fontId="25" fillId="0" borderId="0" applyNumberFormat="0" applyFill="0" applyBorder="0" applyAlignment="0" applyProtection="0"/>
    <xf numFmtId="0" fontId="71" fillId="33" borderId="15" applyNumberFormat="0" applyAlignment="0" applyProtection="0"/>
    <xf numFmtId="4" fontId="56" fillId="0" borderId="0">
      <alignment/>
      <protection/>
    </xf>
  </cellStyleXfs>
  <cellXfs count="437">
    <xf numFmtId="0" fontId="0" fillId="0" borderId="0" xfId="0" applyAlignment="1">
      <alignment/>
    </xf>
    <xf numFmtId="0" fontId="38" fillId="34" borderId="0" xfId="0" applyFont="1" applyFill="1" applyAlignment="1" applyProtection="1">
      <alignment horizontal="justify" vertical="top" wrapText="1"/>
      <protection/>
    </xf>
    <xf numFmtId="0" fontId="38" fillId="34" borderId="0" xfId="0" applyFont="1" applyFill="1" applyAlignment="1" applyProtection="1">
      <alignment horizontal="left" vertical="top" wrapText="1"/>
      <protection/>
    </xf>
    <xf numFmtId="0" fontId="7" fillId="0" borderId="0" xfId="61" applyAlignment="1" applyProtection="1">
      <alignment vertical="top" wrapText="1"/>
      <protection/>
    </xf>
    <xf numFmtId="0" fontId="7" fillId="0" borderId="0" xfId="61" applyAlignment="1" applyProtection="1">
      <alignment horizontal="left" vertical="top" wrapText="1"/>
      <protection/>
    </xf>
    <xf numFmtId="0" fontId="0" fillId="0" borderId="0" xfId="0" applyAlignment="1" applyProtection="1">
      <alignment vertical="top" wrapText="1"/>
      <protection/>
    </xf>
    <xf numFmtId="0" fontId="0" fillId="34" borderId="0" xfId="0" applyFont="1" applyFill="1" applyAlignment="1" applyProtection="1">
      <alignment vertical="top" wrapText="1"/>
      <protection/>
    </xf>
    <xf numFmtId="0" fontId="41"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43"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38" fillId="34" borderId="0" xfId="0" applyFont="1" applyFill="1" applyAlignment="1" applyProtection="1">
      <alignment/>
      <protection/>
    </xf>
    <xf numFmtId="0" fontId="38" fillId="34" borderId="0" xfId="0" applyFont="1" applyFill="1" applyBorder="1" applyAlignment="1" applyProtection="1">
      <alignment/>
      <protection/>
    </xf>
    <xf numFmtId="0" fontId="3" fillId="34" borderId="0" xfId="0" applyFont="1" applyFill="1" applyAlignment="1" applyProtection="1">
      <alignment horizontal="center" vertical="top"/>
      <protection/>
    </xf>
    <xf numFmtId="0" fontId="38" fillId="34" borderId="0" xfId="0" applyFont="1" applyFill="1" applyAlignment="1" applyProtection="1">
      <alignment/>
      <protection/>
    </xf>
    <xf numFmtId="0" fontId="0" fillId="3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8" fillId="34" borderId="0" xfId="0" applyFont="1" applyFill="1" applyAlignment="1" applyProtection="1">
      <alignment vertical="top"/>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5" fillId="0" borderId="0" xfId="0" applyFont="1" applyFill="1" applyAlignment="1" applyProtection="1">
      <alignment/>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6" borderId="0" xfId="0" applyFill="1" applyAlignment="1" applyProtection="1">
      <alignment/>
      <protection/>
    </xf>
    <xf numFmtId="0" fontId="36" fillId="0" borderId="0" xfId="0" applyFont="1" applyFill="1" applyAlignment="1" applyProtection="1">
      <alignment vertical="top" wrapText="1"/>
      <protection/>
    </xf>
    <xf numFmtId="0" fontId="36" fillId="0" borderId="0" xfId="0" applyFont="1" applyFill="1" applyBorder="1" applyAlignment="1" applyProtection="1">
      <alignment vertical="top" wrapText="1"/>
      <protection/>
    </xf>
    <xf numFmtId="0" fontId="0" fillId="26" borderId="16" xfId="0" applyFill="1" applyBorder="1" applyAlignment="1" applyProtection="1">
      <alignment/>
      <protection/>
    </xf>
    <xf numFmtId="0" fontId="0" fillId="26" borderId="17" xfId="0" applyFill="1" applyBorder="1" applyAlignment="1" applyProtection="1">
      <alignment/>
      <protection/>
    </xf>
    <xf numFmtId="0" fontId="0" fillId="26" borderId="0" xfId="0" applyFill="1" applyBorder="1" applyAlignment="1" applyProtection="1">
      <alignment/>
      <protection/>
    </xf>
    <xf numFmtId="0" fontId="0" fillId="34" borderId="0" xfId="0" applyFont="1" applyFill="1" applyAlignment="1" applyProtection="1">
      <alignment vertical="top"/>
      <protection/>
    </xf>
    <xf numFmtId="0" fontId="0" fillId="0" borderId="0" xfId="0" applyAlignment="1" applyProtection="1">
      <alignment vertical="top"/>
      <protection/>
    </xf>
    <xf numFmtId="0" fontId="3" fillId="0" borderId="0" xfId="0" applyFont="1" applyAlignment="1" applyProtection="1">
      <alignment horizontal="left" vertical="top"/>
      <protection/>
    </xf>
    <xf numFmtId="0" fontId="3" fillId="0" borderId="0" xfId="0" applyFont="1" applyAlignment="1" applyProtection="1">
      <alignment/>
      <protection/>
    </xf>
    <xf numFmtId="0" fontId="0" fillId="0" borderId="0" xfId="0" applyFont="1" applyAlignment="1" applyProtection="1">
      <alignment vertical="top"/>
      <protection/>
    </xf>
    <xf numFmtId="0" fontId="0" fillId="34" borderId="0" xfId="0" applyFont="1" applyFill="1" applyBorder="1" applyAlignment="1" applyProtection="1">
      <alignment vertical="top"/>
      <protection/>
    </xf>
    <xf numFmtId="0" fontId="32"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2"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18" xfId="0" applyBorder="1" applyAlignment="1" applyProtection="1">
      <alignment/>
      <protection/>
    </xf>
    <xf numFmtId="0" fontId="0" fillId="29" borderId="19" xfId="0" applyFill="1" applyBorder="1" applyAlignment="1" applyProtection="1">
      <alignment/>
      <protection/>
    </xf>
    <xf numFmtId="0" fontId="0" fillId="0" borderId="20" xfId="0" applyBorder="1" applyAlignment="1" applyProtection="1">
      <alignment/>
      <protection/>
    </xf>
    <xf numFmtId="14" fontId="0" fillId="18" borderId="21" xfId="0" applyNumberFormat="1" applyFill="1" applyBorder="1" applyAlignment="1" applyProtection="1">
      <alignment horizontal="left"/>
      <protection/>
    </xf>
    <xf numFmtId="0" fontId="0" fillId="4" borderId="22" xfId="0" applyFill="1" applyBorder="1" applyAlignment="1" applyProtection="1">
      <alignment/>
      <protection/>
    </xf>
    <xf numFmtId="0" fontId="0" fillId="4" borderId="23" xfId="0" applyFill="1" applyBorder="1" applyAlignment="1" applyProtection="1">
      <alignment/>
      <protection/>
    </xf>
    <xf numFmtId="0" fontId="0" fillId="4" borderId="24" xfId="0" applyFill="1" applyBorder="1" applyAlignment="1" applyProtection="1">
      <alignment/>
      <protection/>
    </xf>
    <xf numFmtId="0" fontId="0" fillId="0" borderId="25" xfId="0" applyBorder="1" applyAlignment="1" applyProtection="1">
      <alignment/>
      <protection/>
    </xf>
    <xf numFmtId="0" fontId="0" fillId="8" borderId="26" xfId="0" applyFill="1" applyBorder="1" applyAlignment="1" applyProtection="1">
      <alignment/>
      <protection/>
    </xf>
    <xf numFmtId="0" fontId="0" fillId="0" borderId="27" xfId="0" applyBorder="1" applyAlignment="1" applyProtection="1">
      <alignment/>
      <protection/>
    </xf>
    <xf numFmtId="0" fontId="0" fillId="26" borderId="28" xfId="0" applyFill="1" applyBorder="1" applyAlignment="1" applyProtection="1">
      <alignment/>
      <protection/>
    </xf>
    <xf numFmtId="0" fontId="3" fillId="0" borderId="0" xfId="0" applyFont="1" applyBorder="1" applyAlignment="1" applyProtection="1">
      <alignment/>
      <protection/>
    </xf>
    <xf numFmtId="14" fontId="0" fillId="18" borderId="29" xfId="0" applyNumberFormat="1" applyFill="1" applyBorder="1" applyAlignment="1" applyProtection="1">
      <alignment horizontal="center"/>
      <protection/>
    </xf>
    <xf numFmtId="0" fontId="0" fillId="4" borderId="30" xfId="0" applyFill="1" applyBorder="1" applyAlignment="1" applyProtection="1">
      <alignment/>
      <protection/>
    </xf>
    <xf numFmtId="0" fontId="0" fillId="4" borderId="31" xfId="0" applyFill="1" applyBorder="1" applyAlignment="1" applyProtection="1">
      <alignment/>
      <protection/>
    </xf>
    <xf numFmtId="14" fontId="0" fillId="18" borderId="32" xfId="0" applyNumberFormat="1" applyFill="1" applyBorder="1" applyAlignment="1" applyProtection="1">
      <alignment horizontal="center"/>
      <protection/>
    </xf>
    <xf numFmtId="0" fontId="0" fillId="4" borderId="33" xfId="0" applyFill="1" applyBorder="1" applyAlignment="1" applyProtection="1">
      <alignment/>
      <protection/>
    </xf>
    <xf numFmtId="0" fontId="0" fillId="4" borderId="34" xfId="0" applyFill="1" applyBorder="1" applyAlignment="1" applyProtection="1">
      <alignment/>
      <protection/>
    </xf>
    <xf numFmtId="14" fontId="0" fillId="18" borderId="35" xfId="0" applyNumberFormat="1" applyFill="1" applyBorder="1" applyAlignment="1" applyProtection="1">
      <alignment horizontal="center"/>
      <protection/>
    </xf>
    <xf numFmtId="0" fontId="0" fillId="4" borderId="36" xfId="0" applyFill="1" applyBorder="1" applyAlignment="1" applyProtection="1">
      <alignment/>
      <protection/>
    </xf>
    <xf numFmtId="0" fontId="0" fillId="4" borderId="37" xfId="0" applyFill="1" applyBorder="1" applyAlignment="1" applyProtection="1">
      <alignment/>
      <protection/>
    </xf>
    <xf numFmtId="0" fontId="0" fillId="4" borderId="33" xfId="0" applyFont="1" applyFill="1" applyBorder="1" applyAlignment="1" applyProtection="1">
      <alignment/>
      <protection/>
    </xf>
    <xf numFmtId="0" fontId="38" fillId="34" borderId="0" xfId="0" applyFont="1" applyFill="1" applyAlignment="1" applyProtection="1">
      <alignment horizontal="left" vertical="top"/>
      <protection/>
    </xf>
    <xf numFmtId="0" fontId="37" fillId="34" borderId="0" xfId="61" applyFont="1" applyFill="1" applyAlignment="1" applyProtection="1">
      <alignment/>
      <protection/>
    </xf>
    <xf numFmtId="0" fontId="0" fillId="11" borderId="0" xfId="0" applyFont="1" applyFill="1" applyAlignment="1" applyProtection="1">
      <alignment/>
      <protection/>
    </xf>
    <xf numFmtId="0" fontId="0" fillId="11" borderId="0" xfId="0" applyFont="1" applyFill="1" applyBorder="1" applyAlignment="1" applyProtection="1">
      <alignment/>
      <protection/>
    </xf>
    <xf numFmtId="0" fontId="0" fillId="4" borderId="30" xfId="0" applyFont="1" applyFill="1" applyBorder="1" applyAlignment="1" applyProtection="1">
      <alignment/>
      <protection/>
    </xf>
    <xf numFmtId="0" fontId="0" fillId="36" borderId="0" xfId="0" applyFill="1" applyAlignment="1" applyProtection="1">
      <alignment horizontal="center"/>
      <protection/>
    </xf>
    <xf numFmtId="0" fontId="0" fillId="0" borderId="0" xfId="70" applyProtection="1">
      <alignment/>
      <protection/>
    </xf>
    <xf numFmtId="0" fontId="0" fillId="0" borderId="0" xfId="70" applyFont="1" applyFill="1" applyProtection="1">
      <alignment/>
      <protection/>
    </xf>
    <xf numFmtId="0" fontId="0" fillId="0" borderId="0" xfId="70" applyFill="1" applyProtection="1">
      <alignment/>
      <protection/>
    </xf>
    <xf numFmtId="0" fontId="2" fillId="37" borderId="0" xfId="70" applyFont="1" applyFill="1" applyBorder="1" applyAlignment="1" applyProtection="1">
      <alignment/>
      <protection/>
    </xf>
    <xf numFmtId="0" fontId="0" fillId="34" borderId="0" xfId="70" applyFont="1" applyFill="1" applyAlignment="1" applyProtection="1">
      <alignment vertical="top"/>
      <protection/>
    </xf>
    <xf numFmtId="0" fontId="3" fillId="0" borderId="0" xfId="70" applyFont="1" applyFill="1" applyAlignment="1" applyProtection="1">
      <alignment vertical="top"/>
      <protection/>
    </xf>
    <xf numFmtId="0" fontId="3" fillId="34" borderId="0" xfId="70" applyFont="1" applyFill="1" applyBorder="1" applyAlignment="1" applyProtection="1">
      <alignment vertical="top"/>
      <protection/>
    </xf>
    <xf numFmtId="0" fontId="0" fillId="0" borderId="0" xfId="70" applyNumberFormat="1" applyFont="1" applyFill="1" applyBorder="1" applyAlignment="1" applyProtection="1">
      <alignment horizontal="center" vertical="center"/>
      <protection/>
    </xf>
    <xf numFmtId="0" fontId="9" fillId="34" borderId="0" xfId="70" applyFont="1" applyFill="1" applyAlignment="1" applyProtection="1">
      <alignment horizontal="left" vertical="top"/>
      <protection/>
    </xf>
    <xf numFmtId="0" fontId="3" fillId="34" borderId="0" xfId="70" applyFont="1" applyFill="1" applyAlignment="1" applyProtection="1">
      <alignment horizontal="left" vertical="top" wrapText="1"/>
      <protection/>
    </xf>
    <xf numFmtId="0" fontId="0" fillId="34" borderId="0" xfId="70" applyFont="1" applyFill="1" applyBorder="1" applyAlignment="1" applyProtection="1">
      <alignment horizontal="left" vertical="top"/>
      <protection/>
    </xf>
    <xf numFmtId="0" fontId="6" fillId="0" borderId="0" xfId="70" applyFont="1" applyAlignment="1" applyProtection="1">
      <alignment vertical="top"/>
      <protection/>
    </xf>
    <xf numFmtId="0" fontId="4" fillId="0" borderId="0" xfId="70" applyFont="1" applyAlignment="1" applyProtection="1">
      <alignment vertical="top" wrapText="1"/>
      <protection/>
    </xf>
    <xf numFmtId="0" fontId="4" fillId="0" borderId="0" xfId="70" applyFont="1" applyFill="1" applyAlignment="1" applyProtection="1">
      <alignment vertical="top" wrapText="1"/>
      <protection/>
    </xf>
    <xf numFmtId="0" fontId="0" fillId="0" borderId="0" xfId="70" applyFont="1" applyFill="1" applyAlignment="1" applyProtection="1">
      <alignment vertical="top"/>
      <protection/>
    </xf>
    <xf numFmtId="0" fontId="0" fillId="0" borderId="0" xfId="70" applyNumberFormat="1" applyFont="1" applyFill="1" applyBorder="1" applyAlignment="1" applyProtection="1">
      <alignment horizontal="left" vertical="top"/>
      <protection/>
    </xf>
    <xf numFmtId="0" fontId="0" fillId="0" borderId="0" xfId="70" applyFill="1" applyAlignment="1" applyProtection="1">
      <alignment wrapText="1"/>
      <protection/>
    </xf>
    <xf numFmtId="0" fontId="31" fillId="34" borderId="0" xfId="70" applyFont="1" applyFill="1" applyAlignment="1" applyProtection="1">
      <alignment vertical="top" wrapText="1"/>
      <protection/>
    </xf>
    <xf numFmtId="0" fontId="30" fillId="34" borderId="0" xfId="70" applyFont="1" applyFill="1" applyAlignment="1" applyProtection="1">
      <alignment vertical="top"/>
      <protection/>
    </xf>
    <xf numFmtId="0" fontId="0" fillId="0" borderId="0" xfId="70" applyFont="1" applyAlignment="1" applyProtection="1">
      <alignment/>
      <protection/>
    </xf>
    <xf numFmtId="0" fontId="30" fillId="0" borderId="0" xfId="70" applyFont="1" applyFill="1" applyAlignment="1" applyProtection="1">
      <alignment vertical="top"/>
      <protection/>
    </xf>
    <xf numFmtId="0" fontId="3" fillId="0" borderId="0" xfId="70" applyFont="1" applyAlignment="1" applyProtection="1">
      <alignment horizontal="left" vertical="top"/>
      <protection/>
    </xf>
    <xf numFmtId="0" fontId="31" fillId="0" borderId="0" xfId="70" applyFont="1" applyAlignment="1" applyProtection="1">
      <alignment vertical="top" wrapText="1"/>
      <protection/>
    </xf>
    <xf numFmtId="0" fontId="0" fillId="0" borderId="0" xfId="70" applyFont="1" applyProtection="1">
      <alignment/>
      <protection/>
    </xf>
    <xf numFmtId="0" fontId="27" fillId="0" borderId="0" xfId="70" applyFont="1" applyProtection="1">
      <alignment/>
      <protection/>
    </xf>
    <xf numFmtId="0" fontId="3" fillId="0" borderId="0" xfId="70" applyFont="1" applyProtection="1">
      <alignment/>
      <protection/>
    </xf>
    <xf numFmtId="0" fontId="0" fillId="0" borderId="38" xfId="70" applyBorder="1" applyAlignment="1" applyProtection="1">
      <alignment horizontal="center" vertical="top"/>
      <protection/>
    </xf>
    <xf numFmtId="0" fontId="24" fillId="0" borderId="39" xfId="71" applyFont="1" applyBorder="1" applyAlignment="1" applyProtection="1">
      <alignment wrapText="1"/>
      <protection/>
    </xf>
    <xf numFmtId="0" fontId="0" fillId="0" borderId="0" xfId="70" applyAlignment="1" applyProtection="1">
      <alignment wrapText="1"/>
      <protection/>
    </xf>
    <xf numFmtId="0" fontId="0" fillId="0" borderId="39" xfId="70" applyBorder="1" applyProtection="1">
      <alignment/>
      <protection/>
    </xf>
    <xf numFmtId="0" fontId="2" fillId="37" borderId="0" xfId="70" applyFont="1" applyFill="1" applyBorder="1" applyAlignment="1" applyProtection="1">
      <alignment horizontal="left"/>
      <protection/>
    </xf>
    <xf numFmtId="0" fontId="0" fillId="30" borderId="37" xfId="70" applyFill="1" applyBorder="1" applyProtection="1">
      <alignment/>
      <protection locked="0"/>
    </xf>
    <xf numFmtId="0" fontId="0" fillId="30" borderId="39" xfId="70" applyFill="1" applyBorder="1" applyProtection="1">
      <alignment/>
      <protection locked="0"/>
    </xf>
    <xf numFmtId="0" fontId="0" fillId="30" borderId="36" xfId="70" applyFill="1" applyBorder="1" applyProtection="1">
      <alignment/>
      <protection locked="0"/>
    </xf>
    <xf numFmtId="0" fontId="0" fillId="30" borderId="34" xfId="70" applyFill="1" applyBorder="1" applyProtection="1">
      <alignment/>
      <protection locked="0"/>
    </xf>
    <xf numFmtId="0" fontId="0" fillId="30" borderId="0" xfId="70" applyFill="1" applyBorder="1" applyProtection="1">
      <alignment/>
      <protection locked="0"/>
    </xf>
    <xf numFmtId="0" fontId="0" fillId="30" borderId="33" xfId="70" applyFill="1" applyBorder="1" applyProtection="1">
      <alignment/>
      <protection locked="0"/>
    </xf>
    <xf numFmtId="0" fontId="0" fillId="30" borderId="31" xfId="70" applyFill="1" applyBorder="1" applyProtection="1">
      <alignment/>
      <protection locked="0"/>
    </xf>
    <xf numFmtId="0" fontId="0" fillId="30" borderId="40" xfId="70" applyFill="1" applyBorder="1" applyProtection="1">
      <alignment/>
      <protection locked="0"/>
    </xf>
    <xf numFmtId="0" fontId="0" fillId="30" borderId="30" xfId="70" applyFill="1" applyBorder="1" applyProtection="1">
      <alignment/>
      <protection locked="0"/>
    </xf>
    <xf numFmtId="0" fontId="3" fillId="0" borderId="0" xfId="70" applyFont="1" applyAlignment="1" applyProtection="1">
      <alignment vertical="top"/>
      <protection/>
    </xf>
    <xf numFmtId="0" fontId="6" fillId="0" borderId="0" xfId="70" applyFont="1" applyAlignment="1" applyProtection="1">
      <alignment vertical="top" wrapText="1"/>
      <protection/>
    </xf>
    <xf numFmtId="0" fontId="3" fillId="34" borderId="0" xfId="70" applyFont="1" applyFill="1" applyAlignment="1" applyProtection="1">
      <alignment vertical="top"/>
      <protection/>
    </xf>
    <xf numFmtId="0" fontId="0" fillId="0" borderId="0" xfId="70" applyBorder="1" applyAlignment="1" applyProtection="1">
      <alignment horizontal="center"/>
      <protection/>
    </xf>
    <xf numFmtId="0" fontId="0" fillId="0" borderId="0" xfId="70" applyBorder="1" applyProtection="1">
      <alignment/>
      <protection/>
    </xf>
    <xf numFmtId="0" fontId="5" fillId="0" borderId="0" xfId="70" applyFont="1" applyBorder="1" applyProtection="1">
      <alignment/>
      <protection/>
    </xf>
    <xf numFmtId="0" fontId="31" fillId="0" borderId="0" xfId="70" applyFont="1" applyFill="1" applyAlignment="1" applyProtection="1">
      <alignment vertical="top" wrapText="1"/>
      <protection/>
    </xf>
    <xf numFmtId="0" fontId="3" fillId="0" borderId="0" xfId="70" applyFont="1" applyFill="1" applyAlignment="1" applyProtection="1">
      <alignment horizontal="left" vertical="top"/>
      <protection/>
    </xf>
    <xf numFmtId="0" fontId="5" fillId="0" borderId="0" xfId="70" applyNumberFormat="1" applyFont="1" applyFill="1" applyBorder="1" applyAlignment="1" applyProtection="1">
      <alignment horizontal="left" vertical="top"/>
      <protection/>
    </xf>
    <xf numFmtId="0" fontId="0" fillId="36" borderId="0" xfId="0" applyFont="1" applyFill="1" applyAlignment="1" applyProtection="1">
      <alignment/>
      <protection/>
    </xf>
    <xf numFmtId="0" fontId="0" fillId="0" borderId="0" xfId="0" applyBorder="1" applyAlignment="1" applyProtection="1">
      <alignment vertical="top"/>
      <protection/>
    </xf>
    <xf numFmtId="0" fontId="29" fillId="0" borderId="0" xfId="0" applyFont="1" applyAlignment="1" applyProtection="1">
      <alignment vertical="top"/>
      <protection/>
    </xf>
    <xf numFmtId="0" fontId="26" fillId="0" borderId="0" xfId="0" applyFont="1" applyAlignment="1" applyProtection="1">
      <alignment horizontal="center" vertical="top"/>
      <protection/>
    </xf>
    <xf numFmtId="0" fontId="0" fillId="0" borderId="41" xfId="0" applyBorder="1" applyAlignment="1" applyProtection="1">
      <alignment vertical="top"/>
      <protection/>
    </xf>
    <xf numFmtId="0" fontId="0" fillId="0" borderId="42" xfId="0" applyBorder="1" applyAlignment="1" applyProtection="1">
      <alignment vertical="top"/>
      <protection/>
    </xf>
    <xf numFmtId="0" fontId="0" fillId="0" borderId="43" xfId="0" applyBorder="1" applyAlignment="1" applyProtection="1">
      <alignment vertical="top"/>
      <protection/>
    </xf>
    <xf numFmtId="0" fontId="0" fillId="0" borderId="44" xfId="0" applyBorder="1" applyAlignment="1" applyProtection="1">
      <alignment vertical="top"/>
      <protection/>
    </xf>
    <xf numFmtId="14" fontId="0" fillId="0" borderId="45" xfId="0" applyNumberFormat="1" applyBorder="1" applyAlignment="1" applyProtection="1">
      <alignment horizontal="left" vertical="top"/>
      <protection/>
    </xf>
    <xf numFmtId="0" fontId="0" fillId="0" borderId="45" xfId="0" applyBorder="1" applyAlignment="1" applyProtection="1">
      <alignment vertical="top"/>
      <protection/>
    </xf>
    <xf numFmtId="14" fontId="0" fillId="0" borderId="16" xfId="0" applyNumberFormat="1" applyBorder="1" applyAlignment="1" applyProtection="1">
      <alignment horizontal="left" vertical="top"/>
      <protection/>
    </xf>
    <xf numFmtId="0" fontId="0" fillId="0" borderId="46" xfId="0" applyBorder="1" applyAlignment="1" applyProtection="1">
      <alignment vertical="top"/>
      <protection/>
    </xf>
    <xf numFmtId="0" fontId="0" fillId="0" borderId="47" xfId="0" applyBorder="1" applyAlignment="1" applyProtection="1">
      <alignment vertical="top"/>
      <protection/>
    </xf>
    <xf numFmtId="0" fontId="38" fillId="34" borderId="0" xfId="0" applyFont="1" applyFill="1" applyAlignment="1" applyProtection="1">
      <alignment horizontal="center" vertical="top" wrapText="1"/>
      <protection/>
    </xf>
    <xf numFmtId="0" fontId="38" fillId="34" borderId="0" xfId="0" applyFont="1" applyFill="1" applyAlignment="1" applyProtection="1">
      <alignment vertical="top"/>
      <protection/>
    </xf>
    <xf numFmtId="0" fontId="38" fillId="34" borderId="0" xfId="0" applyFont="1" applyFill="1" applyBorder="1" applyAlignment="1" applyProtection="1">
      <alignment vertical="top"/>
      <protection/>
    </xf>
    <xf numFmtId="0" fontId="43" fillId="34" borderId="0" xfId="0" applyFont="1" applyFill="1" applyAlignment="1" applyProtection="1">
      <alignment/>
      <protection/>
    </xf>
    <xf numFmtId="0" fontId="0" fillId="38" borderId="0" xfId="70" applyFont="1" applyFill="1" applyProtection="1">
      <alignment/>
      <protection/>
    </xf>
    <xf numFmtId="0" fontId="0" fillId="38" borderId="0" xfId="70" applyFill="1" applyProtection="1">
      <alignment/>
      <protection/>
    </xf>
    <xf numFmtId="0" fontId="0" fillId="38" borderId="38" xfId="70" applyFont="1" applyFill="1" applyBorder="1" applyProtection="1">
      <alignment/>
      <protection/>
    </xf>
    <xf numFmtId="0" fontId="49"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43" fillId="34" borderId="0" xfId="0" applyFont="1" applyFill="1" applyAlignment="1" applyProtection="1">
      <alignment horizontal="left" vertical="top" wrapText="1"/>
      <protection/>
    </xf>
    <xf numFmtId="0" fontId="50" fillId="34" borderId="0" xfId="0" applyNumberFormat="1" applyFont="1" applyFill="1" applyAlignment="1" applyProtection="1">
      <alignment horizontal="left" vertical="top" wrapText="1"/>
      <protection/>
    </xf>
    <xf numFmtId="0" fontId="46" fillId="35" borderId="0" xfId="0" applyNumberFormat="1" applyFont="1" applyFill="1" applyAlignment="1" applyProtection="1">
      <alignment horizontal="left" vertical="center" wrapText="1"/>
      <protection/>
    </xf>
    <xf numFmtId="0" fontId="4" fillId="34" borderId="0" xfId="70" applyFont="1" applyFill="1" applyAlignment="1" applyProtection="1">
      <alignment horizontal="left" vertical="top" wrapText="1"/>
      <protection/>
    </xf>
    <xf numFmtId="0" fontId="9" fillId="34" borderId="0" xfId="70" applyFont="1" applyFill="1" applyAlignment="1" applyProtection="1">
      <alignment horizontal="left" vertical="top" wrapText="1"/>
      <protection/>
    </xf>
    <xf numFmtId="0" fontId="3" fillId="34" borderId="0" xfId="70" applyFont="1" applyFill="1" applyAlignment="1" applyProtection="1">
      <alignment horizontal="left" vertical="top"/>
      <protection/>
    </xf>
    <xf numFmtId="0" fontId="28" fillId="0" borderId="0" xfId="0" applyFont="1" applyAlignment="1" applyProtection="1">
      <alignment horizontal="left" vertical="top" wrapText="1"/>
      <protection/>
    </xf>
    <xf numFmtId="0" fontId="8" fillId="34" borderId="0" xfId="70" applyFont="1" applyFill="1" applyAlignment="1" applyProtection="1">
      <alignment horizontal="left" vertical="top" wrapText="1"/>
      <protection/>
    </xf>
    <xf numFmtId="0" fontId="0" fillId="4" borderId="0" xfId="0" applyFont="1" applyFill="1" applyAlignment="1" applyProtection="1">
      <alignment horizontal="left"/>
      <protection/>
    </xf>
    <xf numFmtId="0" fontId="72" fillId="34" borderId="0" xfId="0" applyNumberFormat="1" applyFont="1" applyFill="1" applyAlignment="1" applyProtection="1">
      <alignment horizontal="left" vertical="top" wrapText="1"/>
      <protection/>
    </xf>
    <xf numFmtId="0" fontId="0" fillId="36" borderId="0" xfId="0" applyFont="1" applyFill="1" applyAlignment="1" applyProtection="1">
      <alignment horizontal="left"/>
      <protection/>
    </xf>
    <xf numFmtId="0" fontId="73" fillId="36" borderId="0" xfId="0" applyFont="1" applyFill="1" applyAlignment="1" applyProtection="1">
      <alignment vertical="center"/>
      <protection/>
    </xf>
    <xf numFmtId="0" fontId="8" fillId="39" borderId="0" xfId="0" applyFont="1" applyFill="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Alignment="1" applyProtection="1">
      <alignment vertical="center" wrapText="1"/>
      <protection/>
    </xf>
    <xf numFmtId="0" fontId="0" fillId="39" borderId="0" xfId="0" applyFont="1" applyFill="1" applyAlignment="1" applyProtection="1">
      <alignment vertical="center" wrapText="1"/>
      <protection/>
    </xf>
    <xf numFmtId="0" fontId="0" fillId="0" borderId="48"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49" xfId="0" applyFont="1" applyBorder="1" applyAlignment="1" applyProtection="1">
      <alignment vertical="center" wrapText="1"/>
      <protection/>
    </xf>
    <xf numFmtId="0" fontId="8" fillId="0" borderId="0" xfId="0" applyFont="1" applyAlignment="1" applyProtection="1">
      <alignment vertical="center" wrapText="1"/>
      <protection/>
    </xf>
    <xf numFmtId="0" fontId="32" fillId="39" borderId="0" xfId="0" applyFont="1" applyFill="1" applyAlignment="1" applyProtection="1">
      <alignment vertical="center" wrapText="1"/>
      <protection/>
    </xf>
    <xf numFmtId="0" fontId="74" fillId="0" borderId="0" xfId="0" applyFont="1" applyAlignment="1" applyProtection="1">
      <alignment vertical="center" wrapText="1"/>
      <protection/>
    </xf>
    <xf numFmtId="0" fontId="0" fillId="40" borderId="50" xfId="0" applyFont="1" applyFill="1" applyBorder="1" applyAlignment="1" applyProtection="1">
      <alignment vertical="center" wrapText="1"/>
      <protection/>
    </xf>
    <xf numFmtId="0" fontId="34" fillId="0" borderId="0" xfId="0" applyFont="1" applyAlignment="1" applyProtection="1">
      <alignment vertical="center" wrapText="1"/>
      <protection/>
    </xf>
    <xf numFmtId="0" fontId="0" fillId="40" borderId="0" xfId="0" applyFont="1" applyFill="1" applyAlignment="1" applyProtection="1">
      <alignment vertical="center" wrapText="1"/>
      <protection/>
    </xf>
    <xf numFmtId="0" fontId="36" fillId="0" borderId="0" xfId="0" applyFont="1" applyAlignment="1" applyProtection="1">
      <alignment vertical="center" wrapText="1"/>
      <protection/>
    </xf>
    <xf numFmtId="0" fontId="3" fillId="39" borderId="0" xfId="0" applyFont="1" applyFill="1" applyAlignment="1" applyProtection="1">
      <alignment vertical="center" wrapText="1"/>
      <protection/>
    </xf>
    <xf numFmtId="0" fontId="75" fillId="39" borderId="0" xfId="0" applyFont="1" applyFill="1" applyAlignment="1" applyProtection="1">
      <alignment vertical="center" wrapText="1"/>
      <protection/>
    </xf>
    <xf numFmtId="0" fontId="76" fillId="39" borderId="41" xfId="0" applyFont="1" applyFill="1" applyBorder="1" applyAlignment="1" applyProtection="1">
      <alignment vertical="center" wrapText="1"/>
      <protection/>
    </xf>
    <xf numFmtId="0" fontId="77" fillId="41" borderId="0" xfId="0" applyFont="1" applyFill="1" applyAlignment="1" applyProtection="1">
      <alignment vertical="center" wrapText="1"/>
      <protection/>
    </xf>
    <xf numFmtId="0" fontId="78" fillId="39" borderId="0" xfId="0" applyFont="1" applyFill="1" applyAlignment="1" applyProtection="1">
      <alignment vertical="center" wrapText="1"/>
      <protection/>
    </xf>
    <xf numFmtId="0" fontId="6" fillId="0" borderId="0" xfId="0" applyFont="1" applyAlignment="1" applyProtection="1">
      <alignment vertical="center" wrapText="1"/>
      <protection/>
    </xf>
    <xf numFmtId="0" fontId="6" fillId="0" borderId="51" xfId="0" applyFont="1" applyBorder="1" applyAlignment="1" applyProtection="1">
      <alignment vertical="center" wrapText="1"/>
      <protection/>
    </xf>
    <xf numFmtId="0" fontId="0" fillId="36" borderId="0" xfId="0" applyFont="1" applyFill="1" applyAlignment="1" applyProtection="1">
      <alignment vertical="center" wrapText="1"/>
      <protection/>
    </xf>
    <xf numFmtId="0" fontId="0" fillId="36" borderId="41" xfId="0" applyFont="1" applyFill="1" applyBorder="1" applyAlignment="1" applyProtection="1">
      <alignment vertical="center" wrapText="1"/>
      <protection/>
    </xf>
    <xf numFmtId="0" fontId="73" fillId="36" borderId="0" xfId="0" applyFont="1" applyFill="1" applyAlignment="1" applyProtection="1">
      <alignment vertical="center" wrapText="1"/>
      <protection/>
    </xf>
    <xf numFmtId="0" fontId="0" fillId="38" borderId="0" xfId="0" applyFont="1" applyFill="1" applyAlignment="1" applyProtection="1">
      <alignment vertical="center" wrapText="1"/>
      <protection/>
    </xf>
    <xf numFmtId="0" fontId="32" fillId="0" borderId="0" xfId="0" applyFont="1" applyAlignment="1" applyProtection="1">
      <alignment vertical="center" wrapText="1"/>
      <protection/>
    </xf>
    <xf numFmtId="0" fontId="24" fillId="0" borderId="39" xfId="71" applyFont="1" applyBorder="1" applyAlignment="1" applyProtection="1">
      <alignment horizontal="center" vertical="top"/>
      <protection/>
    </xf>
    <xf numFmtId="0" fontId="0" fillId="0" borderId="0" xfId="70" applyAlignment="1" applyProtection="1">
      <alignment horizontal="center" vertical="top"/>
      <protection/>
    </xf>
    <xf numFmtId="0" fontId="43" fillId="34" borderId="0" xfId="0" applyFont="1" applyFill="1" applyAlignment="1" applyProtection="1">
      <alignment vertical="top" wrapText="1"/>
      <protection/>
    </xf>
    <xf numFmtId="0" fontId="29" fillId="34" borderId="0" xfId="61" applyFont="1" applyFill="1" applyAlignment="1" applyProtection="1">
      <alignment horizontal="left" vertical="top" wrapText="1"/>
      <protection/>
    </xf>
    <xf numFmtId="0" fontId="7" fillId="0" borderId="0" xfId="61" applyFill="1" applyAlignment="1" applyProtection="1">
      <alignment horizontal="left"/>
      <protection/>
    </xf>
    <xf numFmtId="0" fontId="72" fillId="34" borderId="0" xfId="0" applyNumberFormat="1" applyFont="1" applyFill="1" applyBorder="1" applyAlignment="1" applyProtection="1" quotePrefix="1">
      <alignment horizontal="center" vertical="top"/>
      <protection/>
    </xf>
    <xf numFmtId="0" fontId="72" fillId="34" borderId="0" xfId="0" applyNumberFormat="1" applyFont="1" applyFill="1" applyBorder="1" applyAlignment="1" applyProtection="1">
      <alignment vertical="top"/>
      <protection/>
    </xf>
    <xf numFmtId="0" fontId="0" fillId="34" borderId="0" xfId="0" applyNumberFormat="1" applyFont="1" applyFill="1" applyBorder="1" applyAlignment="1" applyProtection="1" quotePrefix="1">
      <alignment horizontal="right" vertical="top"/>
      <protection/>
    </xf>
    <xf numFmtId="0" fontId="48" fillId="34" borderId="0" xfId="0" applyFont="1" applyFill="1" applyAlignment="1" applyProtection="1">
      <alignment horizontal="left" vertical="top" wrapText="1"/>
      <protection/>
    </xf>
    <xf numFmtId="0" fontId="43" fillId="34" borderId="0" xfId="0" applyFont="1" applyFill="1" applyAlignment="1" applyProtection="1">
      <alignment horizontal="justify" vertical="top" wrapText="1"/>
      <protection/>
    </xf>
    <xf numFmtId="0" fontId="42" fillId="34" borderId="0" xfId="0" applyFont="1" applyFill="1" applyBorder="1" applyAlignment="1" applyProtection="1" quotePrefix="1">
      <alignment vertical="top" wrapText="1"/>
      <protection/>
    </xf>
    <xf numFmtId="0" fontId="0" fillId="42" borderId="0" xfId="0" applyFill="1" applyAlignment="1" applyProtection="1">
      <alignment vertical="center"/>
      <protection/>
    </xf>
    <xf numFmtId="0" fontId="54" fillId="34" borderId="0" xfId="61" applyFont="1" applyFill="1" applyAlignment="1" applyProtection="1">
      <alignment horizontal="justify" vertical="top" wrapText="1"/>
      <protection/>
    </xf>
    <xf numFmtId="0" fontId="0" fillId="42" borderId="0" xfId="0" applyFill="1" applyAlignment="1" applyProtection="1">
      <alignment/>
      <protection/>
    </xf>
    <xf numFmtId="0" fontId="0" fillId="35" borderId="0" xfId="0" applyFill="1" applyAlignment="1" applyProtection="1">
      <alignment/>
      <protection/>
    </xf>
    <xf numFmtId="0" fontId="0" fillId="34" borderId="0" xfId="0" applyFill="1" applyBorder="1" applyAlignment="1" applyProtection="1">
      <alignment horizontal="center" vertical="center"/>
      <protection/>
    </xf>
    <xf numFmtId="0" fontId="0" fillId="35" borderId="0" xfId="0" applyFill="1" applyAlignment="1" applyProtection="1">
      <alignment vertical="center"/>
      <protection/>
    </xf>
    <xf numFmtId="0" fontId="2" fillId="37" borderId="0" xfId="0" applyFont="1" applyFill="1" applyBorder="1" applyAlignment="1" applyProtection="1">
      <alignment horizontal="center" vertical="center"/>
      <protection/>
    </xf>
    <xf numFmtId="0" fontId="0" fillId="34" borderId="0" xfId="0" applyFont="1" applyFill="1" applyBorder="1" applyAlignment="1" applyProtection="1">
      <alignment vertical="center"/>
      <protection/>
    </xf>
    <xf numFmtId="0" fontId="0" fillId="34" borderId="0" xfId="0" applyFont="1" applyFill="1" applyBorder="1" applyAlignment="1" applyProtection="1">
      <alignment/>
      <protection/>
    </xf>
    <xf numFmtId="49" fontId="3" fillId="34" borderId="0" xfId="0" applyNumberFormat="1" applyFont="1" applyFill="1" applyBorder="1" applyAlignment="1" applyProtection="1">
      <alignment/>
      <protection/>
    </xf>
    <xf numFmtId="0" fontId="3" fillId="34" borderId="0" xfId="0" applyFont="1" applyFill="1" applyBorder="1" applyAlignment="1" applyProtection="1">
      <alignment vertical="center"/>
      <protection/>
    </xf>
    <xf numFmtId="0" fontId="42" fillId="34" borderId="0" xfId="0" applyFont="1" applyFill="1" applyBorder="1" applyAlignment="1" applyProtection="1">
      <alignment horizontal="left" vertical="top" wrapText="1"/>
      <protection/>
    </xf>
    <xf numFmtId="0" fontId="0" fillId="6" borderId="0" xfId="0" applyFill="1" applyBorder="1" applyAlignment="1" applyProtection="1">
      <alignment/>
      <protection/>
    </xf>
    <xf numFmtId="0" fontId="0" fillId="34" borderId="0" xfId="0" applyFill="1" applyBorder="1" applyAlignment="1" applyProtection="1">
      <alignment vertical="center"/>
      <protection/>
    </xf>
    <xf numFmtId="0" fontId="0" fillId="34" borderId="0" xfId="0" applyFill="1" applyBorder="1" applyAlignment="1" applyProtection="1">
      <alignment/>
      <protection/>
    </xf>
    <xf numFmtId="0" fontId="42" fillId="34" borderId="0" xfId="0" applyNumberFormat="1" applyFont="1" applyFill="1" applyBorder="1" applyAlignment="1" applyProtection="1" quotePrefix="1">
      <alignment horizontal="right" vertical="top" wrapText="1"/>
      <protection/>
    </xf>
    <xf numFmtId="0" fontId="4" fillId="34" borderId="0" xfId="0" applyFont="1" applyFill="1" applyBorder="1" applyAlignment="1" applyProtection="1">
      <alignment horizontal="left" vertical="top" wrapText="1"/>
      <protection/>
    </xf>
    <xf numFmtId="0" fontId="55" fillId="34" borderId="0" xfId="0" applyFont="1" applyFill="1" applyBorder="1" applyAlignment="1" applyProtection="1">
      <alignment horizontal="center" vertical="center" wrapText="1"/>
      <protection/>
    </xf>
    <xf numFmtId="0" fontId="55" fillId="34" borderId="0" xfId="0" applyFont="1" applyFill="1" applyBorder="1" applyAlignment="1" applyProtection="1">
      <alignment horizontal="left" vertical="center" wrapText="1"/>
      <protection/>
    </xf>
    <xf numFmtId="0" fontId="0" fillId="34" borderId="0" xfId="0" applyFont="1" applyFill="1" applyBorder="1" applyAlignment="1" applyProtection="1">
      <alignment horizontal="right" vertical="center"/>
      <protection/>
    </xf>
    <xf numFmtId="0" fontId="0" fillId="34" borderId="52" xfId="0" applyFont="1" applyFill="1" applyBorder="1" applyAlignment="1" applyProtection="1">
      <alignment horizontal="left" vertical="center"/>
      <protection/>
    </xf>
    <xf numFmtId="0" fontId="4" fillId="34" borderId="52" xfId="0" applyFont="1" applyFill="1" applyBorder="1" applyAlignment="1" applyProtection="1">
      <alignment horizontal="left" vertical="top" wrapText="1"/>
      <protection/>
    </xf>
    <xf numFmtId="0" fontId="0" fillId="6" borderId="53" xfId="0" applyFill="1" applyBorder="1" applyAlignment="1" applyProtection="1">
      <alignment/>
      <protection/>
    </xf>
    <xf numFmtId="0" fontId="42" fillId="34" borderId="52" xfId="0" applyNumberFormat="1" applyFont="1" applyFill="1" applyBorder="1" applyAlignment="1" applyProtection="1" quotePrefix="1">
      <alignment horizontal="right" vertical="top" wrapText="1"/>
      <protection/>
    </xf>
    <xf numFmtId="0" fontId="0" fillId="6" borderId="0" xfId="0" applyFill="1" applyAlignment="1" applyProtection="1">
      <alignment/>
      <protection/>
    </xf>
    <xf numFmtId="0" fontId="0" fillId="34" borderId="54" xfId="0" applyNumberFormat="1" applyFont="1" applyFill="1" applyBorder="1" applyAlignment="1" applyProtection="1">
      <alignment horizontal="center" vertical="center"/>
      <protection/>
    </xf>
    <xf numFmtId="0" fontId="3" fillId="34" borderId="54" xfId="0" applyFont="1" applyFill="1" applyBorder="1" applyAlignment="1" applyProtection="1">
      <alignment horizontal="center" vertical="center"/>
      <protection/>
    </xf>
    <xf numFmtId="0" fontId="3" fillId="34" borderId="54" xfId="0" applyFont="1" applyFill="1" applyBorder="1" applyAlignment="1" applyProtection="1">
      <alignment horizontal="right" vertical="top"/>
      <protection/>
    </xf>
    <xf numFmtId="0" fontId="0" fillId="34" borderId="54" xfId="0" applyNumberFormat="1" applyFont="1" applyFill="1" applyBorder="1" applyAlignment="1" applyProtection="1">
      <alignment vertical="top"/>
      <protection/>
    </xf>
    <xf numFmtId="0" fontId="0" fillId="34" borderId="54" xfId="0" applyFill="1" applyBorder="1" applyAlignment="1" applyProtection="1">
      <alignment vertical="top" wrapText="1"/>
      <protection/>
    </xf>
    <xf numFmtId="0" fontId="2" fillId="37" borderId="0" xfId="0" applyFont="1" applyFill="1" applyBorder="1" applyAlignment="1" applyProtection="1">
      <alignment horizontal="left" vertical="center"/>
      <protection/>
    </xf>
    <xf numFmtId="0" fontId="45" fillId="31" borderId="38" xfId="0" applyFont="1" applyFill="1" applyBorder="1" applyAlignment="1" applyProtection="1">
      <alignment horizontal="center" vertical="center" wrapText="1"/>
      <protection locked="0"/>
    </xf>
    <xf numFmtId="0" fontId="0" fillId="35" borderId="50" xfId="70" applyFont="1" applyFill="1" applyBorder="1" applyProtection="1">
      <alignment/>
      <protection/>
    </xf>
    <xf numFmtId="0" fontId="0" fillId="34" borderId="0" xfId="70" applyFill="1" applyProtection="1">
      <alignment/>
      <protection/>
    </xf>
    <xf numFmtId="0" fontId="0" fillId="35" borderId="0" xfId="70" applyFill="1" applyProtection="1">
      <alignment/>
      <protection/>
    </xf>
    <xf numFmtId="0" fontId="0" fillId="42" borderId="0" xfId="70" applyFill="1" applyProtection="1">
      <alignment/>
      <protection/>
    </xf>
    <xf numFmtId="0" fontId="0" fillId="35" borderId="53" xfId="70" applyFill="1" applyBorder="1" applyProtection="1">
      <alignment/>
      <protection/>
    </xf>
    <xf numFmtId="0" fontId="5" fillId="34" borderId="0" xfId="70" applyFont="1" applyFill="1" applyBorder="1" applyAlignment="1" applyProtection="1">
      <alignment/>
      <protection/>
    </xf>
    <xf numFmtId="0" fontId="0" fillId="34" borderId="0" xfId="70" applyFill="1" applyBorder="1" applyAlignment="1" applyProtection="1">
      <alignment horizontal="center"/>
      <protection/>
    </xf>
    <xf numFmtId="0" fontId="0" fillId="34" borderId="0" xfId="70" applyFill="1" applyBorder="1" applyAlignment="1" applyProtection="1">
      <alignment/>
      <protection/>
    </xf>
    <xf numFmtId="0" fontId="0" fillId="34" borderId="0" xfId="70" applyFont="1" applyFill="1" applyBorder="1" applyAlignment="1" applyProtection="1">
      <alignment/>
      <protection/>
    </xf>
    <xf numFmtId="0" fontId="0" fillId="35" borderId="53" xfId="70" applyFill="1" applyBorder="1" applyAlignment="1" applyProtection="1">
      <alignment vertical="center"/>
      <protection/>
    </xf>
    <xf numFmtId="0" fontId="8" fillId="34" borderId="0" xfId="70" applyFont="1" applyFill="1" applyBorder="1" applyAlignment="1" applyProtection="1">
      <alignment horizontal="left" vertical="center" wrapText="1"/>
      <protection/>
    </xf>
    <xf numFmtId="0" fontId="3" fillId="34" borderId="0" xfId="70" applyFont="1" applyFill="1" applyAlignment="1" applyProtection="1">
      <alignment vertical="center" wrapText="1"/>
      <protection/>
    </xf>
    <xf numFmtId="0" fontId="3" fillId="35" borderId="38" xfId="70" applyFont="1" applyFill="1" applyBorder="1" applyAlignment="1" applyProtection="1">
      <alignment vertical="center"/>
      <protection/>
    </xf>
    <xf numFmtId="0" fontId="3" fillId="35" borderId="0" xfId="70" applyFont="1" applyFill="1" applyAlignment="1" applyProtection="1">
      <alignment vertical="center" wrapText="1"/>
      <protection/>
    </xf>
    <xf numFmtId="0" fontId="3" fillId="42" borderId="0" xfId="70" applyFont="1" applyFill="1" applyAlignment="1" applyProtection="1">
      <alignment vertical="center" wrapText="1"/>
      <protection/>
    </xf>
    <xf numFmtId="0" fontId="0" fillId="34" borderId="0" xfId="70" applyFill="1" applyBorder="1" applyProtection="1">
      <alignment/>
      <protection/>
    </xf>
    <xf numFmtId="0" fontId="3" fillId="34" borderId="0" xfId="70" applyFont="1" applyFill="1" applyBorder="1" applyAlignment="1" applyProtection="1">
      <alignment horizontal="center" vertical="top"/>
      <protection/>
    </xf>
    <xf numFmtId="0" fontId="0" fillId="34" borderId="0" xfId="70" applyFont="1" applyFill="1" applyBorder="1" applyProtection="1">
      <alignment/>
      <protection/>
    </xf>
    <xf numFmtId="0" fontId="0" fillId="6" borderId="53" xfId="70" applyFill="1" applyBorder="1" applyAlignment="1" applyProtection="1">
      <alignment vertical="center"/>
      <protection/>
    </xf>
    <xf numFmtId="0" fontId="2" fillId="37" borderId="0" xfId="70" applyFont="1" applyFill="1" applyBorder="1" applyAlignment="1" applyProtection="1">
      <alignment horizontal="center" vertical="center"/>
      <protection/>
    </xf>
    <xf numFmtId="0" fontId="2" fillId="37" borderId="0" xfId="70" applyFont="1" applyFill="1" applyBorder="1" applyAlignment="1" applyProtection="1">
      <alignment horizontal="left" vertical="center"/>
      <protection/>
    </xf>
    <xf numFmtId="0" fontId="0" fillId="6" borderId="0" xfId="70" applyFill="1" applyAlignment="1" applyProtection="1">
      <alignment vertical="center"/>
      <protection/>
    </xf>
    <xf numFmtId="0" fontId="0" fillId="42" borderId="0" xfId="70" applyFill="1" applyAlignment="1" applyProtection="1">
      <alignment vertical="center"/>
      <protection/>
    </xf>
    <xf numFmtId="0" fontId="32" fillId="34" borderId="0" xfId="70" applyNumberFormat="1" applyFont="1" applyFill="1" applyBorder="1" applyAlignment="1" applyProtection="1">
      <alignment/>
      <protection/>
    </xf>
    <xf numFmtId="0" fontId="4" fillId="34" borderId="0" xfId="70" applyFont="1" applyFill="1" applyBorder="1" applyAlignment="1" applyProtection="1" quotePrefix="1">
      <alignment horizontal="left" vertical="top" wrapText="1"/>
      <protection/>
    </xf>
    <xf numFmtId="0" fontId="42" fillId="34" borderId="0" xfId="70" applyFont="1" applyFill="1" applyBorder="1" applyAlignment="1" applyProtection="1">
      <alignment horizontal="left" vertical="top" wrapText="1"/>
      <protection/>
    </xf>
    <xf numFmtId="0" fontId="4" fillId="34" borderId="0" xfId="70" applyFont="1" applyFill="1" applyBorder="1" applyAlignment="1" applyProtection="1" quotePrefix="1">
      <alignment horizontal="right" vertical="top" wrapText="1"/>
      <protection/>
    </xf>
    <xf numFmtId="0" fontId="4" fillId="34" borderId="0" xfId="70" applyFont="1" applyFill="1" applyBorder="1" applyAlignment="1" applyProtection="1">
      <alignment horizontal="left" vertical="top" wrapText="1"/>
      <protection/>
    </xf>
    <xf numFmtId="0" fontId="0" fillId="34" borderId="0" xfId="70" applyFill="1" applyBorder="1" applyAlignment="1" applyProtection="1">
      <alignment vertical="center"/>
      <protection/>
    </xf>
    <xf numFmtId="0" fontId="0" fillId="34" borderId="0" xfId="70" applyNumberFormat="1" applyFont="1" applyFill="1" applyBorder="1" applyAlignment="1" applyProtection="1">
      <alignment vertical="center"/>
      <protection/>
    </xf>
    <xf numFmtId="0" fontId="0" fillId="6" borderId="0" xfId="70" applyFont="1" applyFill="1" applyBorder="1" applyAlignment="1" applyProtection="1">
      <alignment vertical="center"/>
      <protection/>
    </xf>
    <xf numFmtId="0" fontId="0" fillId="35" borderId="0" xfId="70" applyFont="1" applyFill="1" applyBorder="1" applyAlignment="1" applyProtection="1">
      <alignment vertical="center"/>
      <protection/>
    </xf>
    <xf numFmtId="0" fontId="0" fillId="35" borderId="0" xfId="70" applyNumberFormat="1" applyFont="1" applyFill="1" applyBorder="1" applyAlignment="1" applyProtection="1">
      <alignment vertical="center"/>
      <protection/>
    </xf>
    <xf numFmtId="0" fontId="0" fillId="42" borderId="0" xfId="70" applyNumberFormat="1" applyFont="1" applyFill="1" applyBorder="1" applyAlignment="1" applyProtection="1">
      <alignment vertical="center"/>
      <protection/>
    </xf>
    <xf numFmtId="0" fontId="57" fillId="34" borderId="0" xfId="70" applyFont="1" applyFill="1" applyBorder="1" applyAlignment="1" applyProtection="1">
      <alignment horizontal="center" vertical="center"/>
      <protection/>
    </xf>
    <xf numFmtId="0" fontId="0" fillId="34" borderId="0" xfId="70" applyFont="1" applyFill="1" applyBorder="1" applyAlignment="1" applyProtection="1">
      <alignment horizontal="right" vertical="center"/>
      <protection/>
    </xf>
    <xf numFmtId="0" fontId="0" fillId="34" borderId="54" xfId="70" applyNumberFormat="1" applyFont="1" applyFill="1" applyBorder="1" applyAlignment="1" applyProtection="1">
      <alignment horizontal="center" vertical="center"/>
      <protection/>
    </xf>
    <xf numFmtId="0" fontId="3" fillId="34" borderId="54" xfId="70" applyFont="1" applyFill="1" applyBorder="1" applyAlignment="1" applyProtection="1">
      <alignment horizontal="center" vertical="center"/>
      <protection/>
    </xf>
    <xf numFmtId="0" fontId="32" fillId="34" borderId="0" xfId="70" applyFont="1" applyFill="1" applyBorder="1" applyAlignment="1" applyProtection="1">
      <alignment/>
      <protection/>
    </xf>
    <xf numFmtId="0" fontId="9" fillId="34" borderId="0" xfId="70" applyNumberFormat="1" applyFont="1" applyFill="1" applyBorder="1" applyAlignment="1" applyProtection="1">
      <alignment vertical="top" wrapText="1"/>
      <protection/>
    </xf>
    <xf numFmtId="0" fontId="57" fillId="34" borderId="55" xfId="70" applyFont="1" applyFill="1" applyBorder="1" applyAlignment="1" applyProtection="1">
      <alignment horizontal="center" vertical="center"/>
      <protection/>
    </xf>
    <xf numFmtId="0" fontId="0" fillId="34" borderId="52" xfId="70" applyFont="1" applyFill="1" applyBorder="1" applyAlignment="1" applyProtection="1">
      <alignment horizontal="left" vertical="center"/>
      <protection/>
    </xf>
    <xf numFmtId="0" fontId="0" fillId="34" borderId="56" xfId="70" applyNumberFormat="1" applyFont="1" applyFill="1" applyBorder="1" applyAlignment="1" applyProtection="1">
      <alignment horizontal="right" vertical="center"/>
      <protection/>
    </xf>
    <xf numFmtId="0" fontId="3" fillId="34" borderId="0" xfId="70" applyFont="1" applyFill="1" applyBorder="1" applyAlignment="1" applyProtection="1">
      <alignment vertical="top" wrapText="1"/>
      <protection/>
    </xf>
    <xf numFmtId="0" fontId="0" fillId="35" borderId="38" xfId="70" applyFill="1" applyBorder="1" applyAlignment="1" applyProtection="1">
      <alignment vertical="center"/>
      <protection/>
    </xf>
    <xf numFmtId="0" fontId="0" fillId="34" borderId="0" xfId="70" applyNumberFormat="1" applyFont="1" applyFill="1" applyBorder="1" applyAlignment="1" applyProtection="1">
      <alignment horizontal="right" vertical="center"/>
      <protection/>
    </xf>
    <xf numFmtId="0" fontId="4" fillId="34" borderId="0" xfId="70" applyFont="1" applyFill="1" applyBorder="1" applyAlignment="1" applyProtection="1">
      <alignment vertical="top" wrapText="1"/>
      <protection/>
    </xf>
    <xf numFmtId="0" fontId="0" fillId="35" borderId="38" xfId="70" applyFill="1" applyBorder="1" applyProtection="1">
      <alignment/>
      <protection/>
    </xf>
    <xf numFmtId="0" fontId="53" fillId="35" borderId="0" xfId="70" applyFont="1" applyFill="1" applyAlignment="1" applyProtection="1">
      <alignment vertical="top"/>
      <protection/>
    </xf>
    <xf numFmtId="0" fontId="3" fillId="34" borderId="54" xfId="70" applyFont="1" applyFill="1" applyBorder="1" applyAlignment="1" applyProtection="1">
      <alignment horizontal="right" vertical="top"/>
      <protection/>
    </xf>
    <xf numFmtId="0" fontId="0" fillId="34" borderId="54" xfId="70" applyNumberFormat="1" applyFont="1" applyFill="1" applyBorder="1" applyAlignment="1" applyProtection="1">
      <alignment vertical="top"/>
      <protection/>
    </xf>
    <xf numFmtId="0" fontId="0" fillId="34" borderId="54" xfId="70" applyFill="1" applyBorder="1" applyAlignment="1" applyProtection="1">
      <alignment vertical="top" wrapText="1"/>
      <protection/>
    </xf>
    <xf numFmtId="0" fontId="0" fillId="6" borderId="53" xfId="70" applyFont="1" applyFill="1" applyBorder="1" applyProtection="1">
      <alignment/>
      <protection/>
    </xf>
    <xf numFmtId="0" fontId="58" fillId="34" borderId="0" xfId="70" applyFont="1" applyFill="1" applyBorder="1" applyAlignment="1" applyProtection="1">
      <alignment horizontal="left" vertical="center"/>
      <protection/>
    </xf>
    <xf numFmtId="0" fontId="0" fillId="34" borderId="0" xfId="70" applyFill="1" applyBorder="1" applyAlignment="1" applyProtection="1">
      <alignment vertical="top" wrapText="1"/>
      <protection/>
    </xf>
    <xf numFmtId="0" fontId="0" fillId="6" borderId="53" xfId="70" applyFill="1" applyBorder="1" applyProtection="1">
      <alignment/>
      <protection/>
    </xf>
    <xf numFmtId="0" fontId="0" fillId="34" borderId="0" xfId="70" applyFont="1" applyFill="1" applyProtection="1">
      <alignment/>
      <protection/>
    </xf>
    <xf numFmtId="0" fontId="0" fillId="6" borderId="0" xfId="70" applyFill="1" applyBorder="1" applyProtection="1">
      <alignment/>
      <protection/>
    </xf>
    <xf numFmtId="0" fontId="0" fillId="34" borderId="0" xfId="70" applyFont="1" applyFill="1" applyBorder="1" applyAlignment="1" applyProtection="1">
      <alignment horizontal="right" vertical="top"/>
      <protection/>
    </xf>
    <xf numFmtId="0" fontId="0" fillId="31" borderId="38" xfId="70" applyFont="1" applyFill="1" applyBorder="1" applyAlignment="1" applyProtection="1">
      <alignment vertical="center" wrapText="1"/>
      <protection locked="0"/>
    </xf>
    <xf numFmtId="204" fontId="0" fillId="31" borderId="38" xfId="70" applyNumberFormat="1" applyFont="1" applyFill="1" applyBorder="1" applyAlignment="1" applyProtection="1">
      <alignment horizontal="center" vertical="center" wrapText="1"/>
      <protection locked="0"/>
    </xf>
    <xf numFmtId="0" fontId="0" fillId="6" borderId="16" xfId="70" applyFill="1" applyBorder="1" applyAlignment="1" applyProtection="1">
      <alignment vertical="center"/>
      <protection/>
    </xf>
    <xf numFmtId="0" fontId="0" fillId="6" borderId="17" xfId="70" applyNumberFormat="1" applyFont="1" applyFill="1" applyBorder="1" applyAlignment="1" applyProtection="1">
      <alignment horizontal="center" vertical="center"/>
      <protection/>
    </xf>
    <xf numFmtId="0" fontId="0" fillId="6" borderId="0" xfId="70" applyFill="1" applyBorder="1" applyAlignment="1" applyProtection="1">
      <alignment horizontal="center"/>
      <protection/>
    </xf>
    <xf numFmtId="0" fontId="0" fillId="34" borderId="0" xfId="70" applyFont="1" applyFill="1" applyBorder="1" applyAlignment="1" applyProtection="1">
      <alignment vertical="center"/>
      <protection/>
    </xf>
    <xf numFmtId="0" fontId="72" fillId="34" borderId="0" xfId="70" applyFont="1" applyFill="1" applyBorder="1" applyAlignment="1" applyProtection="1">
      <alignment vertical="center"/>
      <protection/>
    </xf>
    <xf numFmtId="0" fontId="0" fillId="34" borderId="0" xfId="70" applyFont="1" applyFill="1" applyBorder="1" applyAlignment="1" applyProtection="1">
      <alignment horizontal="right"/>
      <protection/>
    </xf>
    <xf numFmtId="0" fontId="0" fillId="34" borderId="0" xfId="70" applyNumberFormat="1" applyFont="1" applyFill="1" applyBorder="1" applyAlignment="1" applyProtection="1">
      <alignment vertical="top"/>
      <protection/>
    </xf>
    <xf numFmtId="0" fontId="0" fillId="6" borderId="0" xfId="0" applyFill="1" applyAlignment="1" applyProtection="1">
      <alignment horizontal="right" vertical="center"/>
      <protection/>
    </xf>
    <xf numFmtId="0" fontId="0" fillId="6" borderId="38" xfId="0" applyFill="1" applyBorder="1" applyAlignment="1" applyProtection="1">
      <alignment vertical="center"/>
      <protection/>
    </xf>
    <xf numFmtId="0" fontId="0" fillId="0" borderId="0" xfId="70" applyProtection="1" quotePrefix="1">
      <alignment/>
      <protection/>
    </xf>
    <xf numFmtId="0" fontId="79" fillId="34" borderId="0" xfId="0" applyFont="1" applyFill="1" applyAlignment="1" applyProtection="1">
      <alignment horizontal="left" vertical="top" wrapText="1"/>
      <protection/>
    </xf>
    <xf numFmtId="0" fontId="42" fillId="34" borderId="52" xfId="0" applyNumberFormat="1" applyFont="1" applyFill="1" applyBorder="1" applyAlignment="1" applyProtection="1" quotePrefix="1">
      <alignment horizontal="left" vertical="top" wrapText="1"/>
      <protection/>
    </xf>
    <xf numFmtId="0" fontId="80" fillId="34" borderId="0" xfId="70" applyFont="1" applyFill="1" applyBorder="1" applyAlignment="1" applyProtection="1" quotePrefix="1">
      <alignment horizontal="left" vertical="top" wrapText="1"/>
      <protection/>
    </xf>
    <xf numFmtId="0" fontId="0" fillId="34" borderId="56" xfId="70" applyNumberFormat="1" applyFont="1" applyFill="1" applyBorder="1" applyAlignment="1" applyProtection="1">
      <alignment horizontal="left" vertical="center"/>
      <protection/>
    </xf>
    <xf numFmtId="0" fontId="0" fillId="34" borderId="0" xfId="70" applyFont="1" applyFill="1" applyBorder="1" applyAlignment="1" applyProtection="1">
      <alignment horizontal="left" vertical="center" wrapText="1"/>
      <protection/>
    </xf>
    <xf numFmtId="0" fontId="0" fillId="38" borderId="38" xfId="70" applyFont="1" applyFill="1" applyBorder="1" applyAlignment="1" applyProtection="1">
      <alignment wrapText="1"/>
      <protection/>
    </xf>
    <xf numFmtId="0" fontId="80" fillId="34" borderId="0" xfId="70" applyFont="1" applyFill="1" applyBorder="1" applyAlignment="1" applyProtection="1" quotePrefix="1">
      <alignment horizontal="left" vertical="top" wrapText="1"/>
      <protection/>
    </xf>
    <xf numFmtId="0" fontId="43" fillId="34" borderId="0" xfId="0" applyFont="1" applyFill="1" applyAlignment="1" applyProtection="1">
      <alignment vertical="top"/>
      <protection/>
    </xf>
    <xf numFmtId="0" fontId="3" fillId="34" borderId="0" xfId="0" applyFont="1" applyFill="1" applyAlignment="1" applyProtection="1">
      <alignment vertical="top" wrapText="1"/>
      <protection/>
    </xf>
    <xf numFmtId="0" fontId="3" fillId="0" borderId="0" xfId="0" applyFont="1" applyAlignment="1" applyProtection="1">
      <alignment vertical="top" wrapText="1"/>
      <protection/>
    </xf>
    <xf numFmtId="0" fontId="0" fillId="0" borderId="0" xfId="0" applyAlignment="1" applyProtection="1">
      <alignment vertical="top" wrapText="1"/>
      <protection/>
    </xf>
    <xf numFmtId="0" fontId="0" fillId="0" borderId="57" xfId="0" applyBorder="1" applyAlignment="1" applyProtection="1">
      <alignment vertical="top" wrapText="1"/>
      <protection/>
    </xf>
    <xf numFmtId="0" fontId="0" fillId="0" borderId="47" xfId="0" applyBorder="1" applyAlignment="1" applyProtection="1">
      <alignment vertical="top" wrapText="1"/>
      <protection/>
    </xf>
    <xf numFmtId="0" fontId="0" fillId="0" borderId="58" xfId="0" applyBorder="1" applyAlignment="1" applyProtection="1">
      <alignment vertical="top" wrapText="1"/>
      <protection/>
    </xf>
    <xf numFmtId="0" fontId="0" fillId="0" borderId="48"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9" xfId="0" applyBorder="1" applyAlignment="1" applyProtection="1">
      <alignment vertical="top" wrapText="1"/>
      <protection/>
    </xf>
    <xf numFmtId="0" fontId="0" fillId="0" borderId="43" xfId="0" applyBorder="1" applyAlignment="1" applyProtection="1">
      <alignment vertical="top" wrapText="1"/>
      <protection/>
    </xf>
    <xf numFmtId="0" fontId="0" fillId="0" borderId="60" xfId="0" applyBorder="1" applyAlignment="1" applyProtection="1">
      <alignment vertical="top" wrapText="1"/>
      <protection/>
    </xf>
    <xf numFmtId="0" fontId="0" fillId="0" borderId="45" xfId="0" applyBorder="1" applyAlignment="1" applyProtection="1">
      <alignment vertical="top" wrapText="1"/>
      <protection/>
    </xf>
    <xf numFmtId="0" fontId="0" fillId="0" borderId="61" xfId="0" applyBorder="1" applyAlignment="1" applyProtection="1">
      <alignment vertical="top" wrapText="1"/>
      <protection/>
    </xf>
    <xf numFmtId="0" fontId="0" fillId="0" borderId="16" xfId="0" applyBorder="1" applyAlignment="1" applyProtection="1">
      <alignment vertical="top" wrapText="1"/>
      <protection/>
    </xf>
    <xf numFmtId="0" fontId="0" fillId="0" borderId="0" xfId="0" applyBorder="1" applyAlignment="1" applyProtection="1">
      <alignment horizontal="center" vertical="top" wrapText="1"/>
      <protection/>
    </xf>
    <xf numFmtId="0" fontId="7" fillId="0" borderId="0" xfId="61" applyAlignment="1" applyProtection="1">
      <alignment horizontal="left" vertical="top" wrapText="1"/>
      <protection/>
    </xf>
    <xf numFmtId="0" fontId="7" fillId="0" borderId="0" xfId="61" applyAlignment="1" applyProtection="1">
      <alignment vertical="top" wrapText="1"/>
      <protection/>
    </xf>
    <xf numFmtId="0" fontId="28" fillId="0" borderId="0" xfId="0" applyFont="1" applyAlignment="1" applyProtection="1">
      <alignment vertical="top" wrapText="1"/>
      <protection/>
    </xf>
    <xf numFmtId="0" fontId="8" fillId="34" borderId="0" xfId="0" applyFont="1" applyFill="1" applyAlignment="1" applyProtection="1">
      <alignment vertical="top" wrapText="1"/>
      <protection/>
    </xf>
    <xf numFmtId="0" fontId="52" fillId="34" borderId="0" xfId="0" applyFont="1" applyFill="1" applyAlignment="1" applyProtection="1">
      <alignment vertical="top" wrapText="1"/>
      <protection/>
    </xf>
    <xf numFmtId="0" fontId="38" fillId="34"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38" fillId="34" borderId="0" xfId="0" applyFont="1" applyFill="1" applyAlignment="1" applyProtection="1">
      <alignment horizontal="justify" vertical="top" wrapText="1"/>
      <protection/>
    </xf>
    <xf numFmtId="0" fontId="43" fillId="34" borderId="0" xfId="0" applyFont="1" applyFill="1" applyAlignment="1" applyProtection="1">
      <alignment horizontal="justify" vertical="top" wrapText="1"/>
      <protection/>
    </xf>
    <xf numFmtId="0" fontId="29" fillId="34" borderId="0" xfId="61" applyFont="1" applyFill="1" applyAlignment="1" applyProtection="1">
      <alignment horizontal="left" vertical="top" wrapText="1"/>
      <protection/>
    </xf>
    <xf numFmtId="0" fontId="43" fillId="34" borderId="0" xfId="0" applyFont="1" applyFill="1" applyAlignment="1" applyProtection="1">
      <alignment vertical="top" wrapText="1"/>
      <protection/>
    </xf>
    <xf numFmtId="0" fontId="38" fillId="34" borderId="0" xfId="0" applyFont="1" applyFill="1" applyAlignment="1" applyProtection="1">
      <alignment vertical="top" wrapText="1"/>
      <protection/>
    </xf>
    <xf numFmtId="0" fontId="38" fillId="34" borderId="0" xfId="0" applyFont="1" applyFill="1" applyBorder="1" applyAlignment="1" applyProtection="1">
      <alignment vertical="top" wrapText="1"/>
      <protection/>
    </xf>
    <xf numFmtId="0" fontId="37" fillId="34" borderId="0" xfId="0" applyFont="1" applyFill="1" applyAlignment="1" applyProtection="1">
      <alignment vertical="top" wrapText="1"/>
      <protection/>
    </xf>
    <xf numFmtId="0" fontId="37" fillId="34" borderId="0" xfId="0" applyFont="1" applyFill="1" applyBorder="1" applyAlignment="1" applyProtection="1">
      <alignment vertical="top" wrapText="1"/>
      <protection/>
    </xf>
    <xf numFmtId="0" fontId="0" fillId="26" borderId="30" xfId="0" applyFill="1" applyBorder="1" applyAlignment="1" applyProtection="1">
      <alignment horizontal="center" vertical="top" wrapText="1"/>
      <protection/>
    </xf>
    <xf numFmtId="0" fontId="0" fillId="26" borderId="40" xfId="0" applyFill="1" applyBorder="1" applyAlignment="1" applyProtection="1">
      <alignment horizontal="center" vertical="top" wrapText="1"/>
      <protection/>
    </xf>
    <xf numFmtId="0" fontId="0" fillId="26" borderId="31" xfId="0" applyFill="1" applyBorder="1" applyAlignment="1" applyProtection="1">
      <alignment horizontal="center" vertical="top" wrapText="1"/>
      <protection/>
    </xf>
    <xf numFmtId="0" fontId="0" fillId="26" borderId="33"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34" xfId="0" applyFill="1" applyBorder="1" applyAlignment="1" applyProtection="1">
      <alignment horizontal="center" vertical="top" wrapText="1"/>
      <protection/>
    </xf>
    <xf numFmtId="0" fontId="0" fillId="26" borderId="36" xfId="0" applyFill="1" applyBorder="1" applyAlignment="1" applyProtection="1">
      <alignment horizontal="center" vertical="top" wrapText="1"/>
      <protection/>
    </xf>
    <xf numFmtId="0" fontId="0" fillId="26" borderId="39" xfId="0" applyFill="1" applyBorder="1" applyAlignment="1" applyProtection="1">
      <alignment horizontal="center" vertical="top" wrapText="1"/>
      <protection/>
    </xf>
    <xf numFmtId="0" fontId="0" fillId="26" borderId="37" xfId="0" applyFill="1" applyBorder="1" applyAlignment="1" applyProtection="1">
      <alignment horizontal="center" vertical="top" wrapText="1"/>
      <protection/>
    </xf>
    <xf numFmtId="0" fontId="72" fillId="34" borderId="0" xfId="0" applyNumberFormat="1" applyFont="1" applyFill="1" applyAlignment="1" applyProtection="1">
      <alignment horizontal="justify" vertical="top" wrapText="1"/>
      <protection/>
    </xf>
    <xf numFmtId="0" fontId="72" fillId="34" borderId="0" xfId="0" applyFont="1" applyFill="1" applyAlignment="1" applyProtection="1">
      <alignment horizontal="justify" vertical="top" wrapText="1"/>
      <protection/>
    </xf>
    <xf numFmtId="0" fontId="38" fillId="34" borderId="0" xfId="0" applyFont="1" applyFill="1" applyBorder="1" applyAlignment="1" applyProtection="1">
      <alignment horizontal="justify" vertical="top" wrapText="1"/>
      <protection/>
    </xf>
    <xf numFmtId="0" fontId="0" fillId="34" borderId="0" xfId="0" applyFont="1" applyFill="1" applyAlignment="1" applyProtection="1">
      <alignment horizontal="justify" vertical="top" wrapText="1"/>
      <protection/>
    </xf>
    <xf numFmtId="0" fontId="49"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79" fillId="34" borderId="0" xfId="0" applyFont="1" applyFill="1" applyAlignment="1" applyProtection="1">
      <alignment horizontal="justify" vertical="top" wrapText="1"/>
      <protection/>
    </xf>
    <xf numFmtId="0" fontId="79" fillId="34" borderId="0" xfId="0" applyFont="1" applyFill="1" applyAlignment="1" applyProtection="1">
      <alignment horizontal="left" vertical="top" wrapText="1"/>
      <protection/>
    </xf>
    <xf numFmtId="0" fontId="49" fillId="34" borderId="0" xfId="0" applyNumberFormat="1" applyFont="1" applyFill="1" applyAlignment="1" applyProtection="1">
      <alignment horizontal="justify" vertical="top" wrapText="1"/>
      <protection/>
    </xf>
    <xf numFmtId="0" fontId="50" fillId="34" borderId="0" xfId="0" applyNumberFormat="1" applyFont="1" applyFill="1" applyAlignment="1" applyProtection="1">
      <alignment horizontal="left" vertical="top" wrapText="1"/>
      <protection/>
    </xf>
    <xf numFmtId="0" fontId="0" fillId="34" borderId="0" xfId="0" applyFont="1" applyFill="1" applyAlignment="1" applyProtection="1">
      <alignment vertical="top" wrapText="1"/>
      <protection/>
    </xf>
    <xf numFmtId="0" fontId="48" fillId="34" borderId="0" xfId="0" applyFont="1" applyFill="1" applyAlignment="1" applyProtection="1">
      <alignment horizontal="left" vertical="top" wrapText="1" indent="2"/>
      <protection/>
    </xf>
    <xf numFmtId="0" fontId="38" fillId="34" borderId="0" xfId="0" applyFont="1" applyFill="1" applyAlignment="1" applyProtection="1">
      <alignment horizontal="left" vertical="top"/>
      <protection/>
    </xf>
    <xf numFmtId="0" fontId="3" fillId="10" borderId="22" xfId="0" applyNumberFormat="1" applyFont="1" applyFill="1" applyBorder="1" applyAlignment="1" applyProtection="1">
      <alignment horizontal="left" vertical="center" wrapText="1" indent="1"/>
      <protection/>
    </xf>
    <xf numFmtId="0" fontId="3" fillId="10" borderId="23" xfId="0" applyFont="1" applyFill="1" applyBorder="1" applyAlignment="1" applyProtection="1">
      <alignment horizontal="left" vertical="center" wrapText="1" indent="1"/>
      <protection/>
    </xf>
    <xf numFmtId="0" fontId="0" fillId="34" borderId="24" xfId="0" applyFont="1" applyFill="1" applyBorder="1" applyAlignment="1" applyProtection="1">
      <alignment horizontal="left" vertical="center" wrapText="1" indent="1"/>
      <protection/>
    </xf>
    <xf numFmtId="0" fontId="43" fillId="34" borderId="0" xfId="0" applyFont="1" applyFill="1" applyAlignment="1" applyProtection="1">
      <alignment horizontal="left" vertical="top" wrapText="1"/>
      <protection/>
    </xf>
    <xf numFmtId="0" fontId="44" fillId="34" borderId="39" xfId="0" applyFont="1" applyFill="1" applyBorder="1" applyAlignment="1" applyProtection="1">
      <alignment vertical="top" wrapText="1"/>
      <protection/>
    </xf>
    <xf numFmtId="0" fontId="37" fillId="34" borderId="0" xfId="61" applyFont="1" applyFill="1" applyAlignment="1" applyProtection="1">
      <alignment vertical="top" wrapText="1"/>
      <protection/>
    </xf>
    <xf numFmtId="0" fontId="54" fillId="34" borderId="0" xfId="61" applyFont="1" applyFill="1" applyAlignment="1" applyProtection="1">
      <alignment horizontal="justify" vertical="top" wrapText="1"/>
      <protection/>
    </xf>
    <xf numFmtId="0" fontId="46" fillId="35" borderId="0" xfId="0" applyNumberFormat="1" applyFont="1" applyFill="1" applyAlignment="1" applyProtection="1">
      <alignment horizontal="left" vertical="center" wrapText="1"/>
      <protection/>
    </xf>
    <xf numFmtId="0" fontId="47" fillId="35" borderId="0" xfId="0" applyFont="1" applyFill="1" applyAlignment="1" applyProtection="1">
      <alignment horizontal="left" vertical="center" wrapText="1"/>
      <protection/>
    </xf>
    <xf numFmtId="0" fontId="0" fillId="0" borderId="0" xfId="0" applyAlignment="1" applyProtection="1">
      <alignment vertical="center" wrapText="1"/>
      <protection/>
    </xf>
    <xf numFmtId="0" fontId="37" fillId="34" borderId="0" xfId="61" applyFont="1" applyFill="1" applyAlignment="1" applyProtection="1">
      <alignment/>
      <protection/>
    </xf>
    <xf numFmtId="0" fontId="38" fillId="34" borderId="0" xfId="0" applyFont="1" applyFill="1" applyAlignment="1" applyProtection="1">
      <alignment/>
      <protection/>
    </xf>
    <xf numFmtId="0" fontId="0" fillId="43" borderId="38" xfId="0" applyFill="1" applyBorder="1" applyAlignment="1" applyProtection="1">
      <alignment vertical="top" wrapText="1"/>
      <protection/>
    </xf>
    <xf numFmtId="0" fontId="0" fillId="34" borderId="38" xfId="0" applyFont="1" applyFill="1" applyBorder="1" applyAlignment="1" applyProtection="1">
      <alignment vertical="top" wrapText="1"/>
      <protection/>
    </xf>
    <xf numFmtId="193" fontId="0" fillId="36" borderId="38" xfId="0" applyNumberFormat="1" applyFill="1" applyBorder="1" applyAlignment="1" applyProtection="1">
      <alignment vertical="top" wrapText="1"/>
      <protection/>
    </xf>
    <xf numFmtId="0" fontId="0" fillId="36" borderId="38" xfId="0" applyFont="1" applyFill="1" applyBorder="1" applyAlignment="1" applyProtection="1">
      <alignment vertical="top" wrapText="1"/>
      <protection/>
    </xf>
    <xf numFmtId="193" fontId="0" fillId="30" borderId="38" xfId="0" applyNumberFormat="1" applyFill="1" applyBorder="1" applyAlignment="1" applyProtection="1">
      <alignment vertical="top" wrapText="1"/>
      <protection locked="0"/>
    </xf>
    <xf numFmtId="0" fontId="0" fillId="34" borderId="38" xfId="0" applyFont="1" applyFill="1" applyBorder="1" applyAlignment="1" applyProtection="1">
      <alignment vertical="top" wrapText="1"/>
      <protection locked="0"/>
    </xf>
    <xf numFmtId="0" fontId="4" fillId="34" borderId="0" xfId="70" applyFont="1" applyFill="1" applyAlignment="1" applyProtection="1">
      <alignment horizontal="left" vertical="top" wrapText="1"/>
      <protection/>
    </xf>
    <xf numFmtId="0" fontId="5" fillId="30" borderId="16" xfId="70" applyNumberFormat="1" applyFont="1" applyFill="1" applyBorder="1" applyAlignment="1" applyProtection="1">
      <alignment horizontal="left" vertical="top"/>
      <protection locked="0"/>
    </xf>
    <xf numFmtId="0" fontId="0" fillId="0" borderId="45" xfId="70" applyBorder="1" applyProtection="1">
      <alignment/>
      <protection locked="0"/>
    </xf>
    <xf numFmtId="0" fontId="0" fillId="0" borderId="17" xfId="70" applyBorder="1" applyProtection="1">
      <alignment/>
      <protection locked="0"/>
    </xf>
    <xf numFmtId="0" fontId="5" fillId="30" borderId="45" xfId="70" applyNumberFormat="1" applyFont="1" applyFill="1" applyBorder="1" applyAlignment="1" applyProtection="1">
      <alignment horizontal="left" vertical="top"/>
      <protection locked="0"/>
    </xf>
    <xf numFmtId="0" fontId="5" fillId="30" borderId="17" xfId="70" applyNumberFormat="1" applyFont="1" applyFill="1" applyBorder="1" applyAlignment="1" applyProtection="1">
      <alignment horizontal="left" vertical="top"/>
      <protection locked="0"/>
    </xf>
    <xf numFmtId="0" fontId="9" fillId="34" borderId="0" xfId="70" applyFont="1" applyFill="1" applyAlignment="1" applyProtection="1">
      <alignment horizontal="left" vertical="top" wrapText="1"/>
      <protection/>
    </xf>
    <xf numFmtId="0" fontId="3" fillId="34" borderId="0" xfId="70" applyFont="1" applyFill="1" applyAlignment="1" applyProtection="1">
      <alignment vertical="top"/>
      <protection/>
    </xf>
    <xf numFmtId="0" fontId="3" fillId="34" borderId="0" xfId="70" applyFont="1" applyFill="1" applyAlignment="1" applyProtection="1">
      <alignment vertical="top" wrapText="1"/>
      <protection/>
    </xf>
    <xf numFmtId="0" fontId="0" fillId="0" borderId="0" xfId="70" applyAlignment="1" applyProtection="1">
      <alignment wrapText="1"/>
      <protection/>
    </xf>
    <xf numFmtId="0" fontId="7" fillId="0" borderId="0" xfId="61" applyFill="1" applyAlignment="1" applyProtection="1">
      <alignment horizontal="left"/>
      <protection/>
    </xf>
    <xf numFmtId="0" fontId="7" fillId="0" borderId="0" xfId="61" applyAlignment="1" applyProtection="1">
      <alignment/>
      <protection/>
    </xf>
    <xf numFmtId="0" fontId="3" fillId="34" borderId="0" xfId="70" applyFont="1" applyFill="1" applyAlignment="1" applyProtection="1">
      <alignment horizontal="left" vertical="top" wrapText="1"/>
      <protection/>
    </xf>
    <xf numFmtId="0" fontId="0" fillId="0" borderId="0" xfId="70" applyAlignment="1" applyProtection="1">
      <alignment horizontal="left" vertical="top" wrapText="1"/>
      <protection/>
    </xf>
    <xf numFmtId="0" fontId="0" fillId="0" borderId="34" xfId="70" applyBorder="1" applyAlignment="1" applyProtection="1">
      <alignment horizontal="left" vertical="top" wrapText="1"/>
      <protection/>
    </xf>
    <xf numFmtId="0" fontId="5" fillId="30" borderId="16" xfId="70" applyNumberFormat="1" applyFont="1" applyFill="1" applyBorder="1" applyAlignment="1" applyProtection="1">
      <alignment horizontal="left" vertical="top" wrapText="1"/>
      <protection locked="0"/>
    </xf>
    <xf numFmtId="0" fontId="5" fillId="30" borderId="45" xfId="70" applyNumberFormat="1" applyFont="1" applyFill="1" applyBorder="1" applyAlignment="1" applyProtection="1">
      <alignment horizontal="left" vertical="top" wrapText="1"/>
      <protection locked="0"/>
    </xf>
    <xf numFmtId="0" fontId="5" fillId="30" borderId="17" xfId="70" applyNumberFormat="1" applyFont="1" applyFill="1" applyBorder="1" applyAlignment="1" applyProtection="1">
      <alignment horizontal="left" vertical="top" wrapText="1"/>
      <protection locked="0"/>
    </xf>
    <xf numFmtId="0" fontId="3" fillId="34" borderId="0" xfId="70" applyFont="1" applyFill="1" applyAlignment="1" applyProtection="1">
      <alignment horizontal="left" vertical="top"/>
      <protection/>
    </xf>
    <xf numFmtId="0" fontId="8" fillId="34" borderId="0" xfId="70" applyFont="1" applyFill="1" applyAlignment="1" applyProtection="1">
      <alignment vertical="center" wrapText="1"/>
      <protection/>
    </xf>
    <xf numFmtId="0" fontId="0" fillId="0" borderId="34" xfId="0" applyBorder="1" applyAlignment="1" applyProtection="1">
      <alignment vertical="top" wrapText="1"/>
      <protection/>
    </xf>
    <xf numFmtId="0" fontId="4" fillId="34" borderId="0" xfId="70" applyFont="1" applyFill="1" applyAlignment="1" applyProtection="1">
      <alignment vertical="top" wrapText="1"/>
      <protection/>
    </xf>
    <xf numFmtId="0" fontId="2" fillId="37" borderId="0" xfId="70" applyFont="1" applyFill="1" applyBorder="1" applyAlignment="1" applyProtection="1">
      <alignment horizontal="left"/>
      <protection/>
    </xf>
    <xf numFmtId="0" fontId="42" fillId="34" borderId="0" xfId="0" applyFont="1" applyFill="1" applyBorder="1" applyAlignment="1" applyProtection="1">
      <alignment horizontal="left" vertical="top" wrapText="1"/>
      <protection/>
    </xf>
    <xf numFmtId="0" fontId="55" fillId="34" borderId="0" xfId="0" applyFont="1" applyFill="1" applyBorder="1" applyAlignment="1" applyProtection="1">
      <alignment horizontal="left" vertical="center" wrapText="1"/>
      <protection/>
    </xf>
    <xf numFmtId="0" fontId="81" fillId="4" borderId="62" xfId="0" applyFont="1" applyFill="1" applyBorder="1" applyAlignment="1" applyProtection="1">
      <alignment horizontal="left" vertical="center" shrinkToFit="1"/>
      <protection/>
    </xf>
    <xf numFmtId="0" fontId="81" fillId="4" borderId="63" xfId="0" applyFont="1" applyFill="1" applyBorder="1" applyAlignment="1" applyProtection="1">
      <alignment horizontal="left" vertical="center" shrinkToFit="1"/>
      <protection/>
    </xf>
    <xf numFmtId="0" fontId="4" fillId="34" borderId="52" xfId="0" applyFont="1" applyFill="1" applyBorder="1" applyAlignment="1" applyProtection="1">
      <alignment horizontal="left" vertical="top" wrapText="1"/>
      <protection/>
    </xf>
    <xf numFmtId="0" fontId="0" fillId="34" borderId="52" xfId="0" applyFont="1" applyFill="1" applyBorder="1" applyAlignment="1" applyProtection="1">
      <alignment horizontal="left" vertical="center"/>
      <protection/>
    </xf>
    <xf numFmtId="0" fontId="0" fillId="34" borderId="64" xfId="0" applyFont="1" applyFill="1" applyBorder="1" applyAlignment="1" applyProtection="1">
      <alignment horizontal="left" vertical="center"/>
      <protection/>
    </xf>
    <xf numFmtId="0" fontId="42" fillId="34" borderId="0" xfId="70" applyFont="1" applyFill="1" applyBorder="1" applyAlignment="1" applyProtection="1">
      <alignment horizontal="left" vertical="top" wrapText="1"/>
      <protection/>
    </xf>
    <xf numFmtId="0" fontId="80" fillId="34" borderId="0" xfId="70" applyFont="1" applyFill="1" applyBorder="1" applyAlignment="1" applyProtection="1" quotePrefix="1">
      <alignment horizontal="left" vertical="top" wrapText="1"/>
      <protection/>
    </xf>
    <xf numFmtId="0" fontId="0" fillId="34" borderId="52" xfId="70" applyFont="1" applyFill="1" applyBorder="1" applyAlignment="1" applyProtection="1">
      <alignment horizontal="left" vertical="center"/>
      <protection/>
    </xf>
    <xf numFmtId="0" fontId="0" fillId="34" borderId="0" xfId="70" applyFont="1" applyFill="1" applyBorder="1" applyAlignment="1" applyProtection="1">
      <alignment vertical="center" wrapText="1"/>
      <protection/>
    </xf>
    <xf numFmtId="0" fontId="4" fillId="34" borderId="0" xfId="70" applyFont="1" applyFill="1" applyBorder="1" applyAlignment="1" applyProtection="1">
      <alignment horizontal="left" vertical="top" wrapText="1"/>
      <protection/>
    </xf>
    <xf numFmtId="0" fontId="8" fillId="34" borderId="0" xfId="70" applyFont="1" applyFill="1" applyBorder="1" applyAlignment="1" applyProtection="1">
      <alignment horizontal="left" vertical="center" wrapText="1"/>
      <protection/>
    </xf>
    <xf numFmtId="0" fontId="34" fillId="4" borderId="22" xfId="70" applyFont="1" applyFill="1" applyBorder="1" applyAlignment="1" applyProtection="1">
      <alignment horizontal="center" vertical="center"/>
      <protection/>
    </xf>
    <xf numFmtId="0" fontId="34" fillId="4" borderId="23" xfId="70" applyFont="1" applyFill="1" applyBorder="1" applyAlignment="1" applyProtection="1">
      <alignment horizontal="center" vertical="center"/>
      <protection/>
    </xf>
    <xf numFmtId="0" fontId="34" fillId="4" borderId="24" xfId="70" applyFont="1" applyFill="1" applyBorder="1" applyAlignment="1" applyProtection="1">
      <alignment horizontal="center" vertical="center"/>
      <protection/>
    </xf>
    <xf numFmtId="0" fontId="2" fillId="37" borderId="0" xfId="70" applyFont="1" applyFill="1" applyBorder="1" applyAlignment="1" applyProtection="1">
      <alignment horizontal="left" vertical="center"/>
      <protection/>
    </xf>
    <xf numFmtId="0" fontId="4" fillId="34" borderId="0" xfId="70" applyFont="1" applyFill="1" applyBorder="1" applyAlignment="1" applyProtection="1" quotePrefix="1">
      <alignment horizontal="left" vertical="top" wrapText="1"/>
      <protection/>
    </xf>
    <xf numFmtId="0" fontId="0" fillId="31" borderId="16" xfId="70" applyFill="1" applyBorder="1" applyAlignment="1" applyProtection="1">
      <alignment horizontal="left" vertical="top" wrapText="1"/>
      <protection locked="0"/>
    </xf>
    <xf numFmtId="0" fontId="0" fillId="31" borderId="45" xfId="70" applyFill="1" applyBorder="1" applyAlignment="1" applyProtection="1">
      <alignment horizontal="left" vertical="top" wrapText="1"/>
      <protection locked="0"/>
    </xf>
    <xf numFmtId="0" fontId="0" fillId="31" borderId="17" xfId="70" applyFill="1" applyBorder="1" applyAlignment="1" applyProtection="1">
      <alignment horizontal="left" vertical="top" wrapText="1"/>
      <protection locked="0"/>
    </xf>
    <xf numFmtId="0" fontId="0" fillId="31" borderId="30" xfId="70" applyFont="1" applyFill="1" applyBorder="1" applyAlignment="1" applyProtection="1">
      <alignment horizontal="left" vertical="top" wrapText="1"/>
      <protection locked="0"/>
    </xf>
    <xf numFmtId="0" fontId="0" fillId="31" borderId="40" xfId="70" applyFill="1" applyBorder="1" applyAlignment="1" applyProtection="1">
      <alignment horizontal="left" vertical="top" wrapText="1"/>
      <protection locked="0"/>
    </xf>
    <xf numFmtId="0" fontId="0" fillId="31" borderId="31" xfId="70" applyFill="1" applyBorder="1" applyAlignment="1" applyProtection="1">
      <alignment horizontal="left" vertical="top" wrapText="1"/>
      <protection locked="0"/>
    </xf>
    <xf numFmtId="0" fontId="0" fillId="31" borderId="33" xfId="70" applyFill="1" applyBorder="1" applyAlignment="1" applyProtection="1">
      <alignment horizontal="left" vertical="top" wrapText="1"/>
      <protection locked="0"/>
    </xf>
    <xf numFmtId="0" fontId="0" fillId="31" borderId="0" xfId="70" applyFill="1" applyBorder="1" applyAlignment="1" applyProtection="1">
      <alignment horizontal="left" vertical="top" wrapText="1"/>
      <protection locked="0"/>
    </xf>
    <xf numFmtId="0" fontId="0" fillId="31" borderId="34" xfId="70" applyFill="1" applyBorder="1" applyAlignment="1" applyProtection="1">
      <alignment horizontal="left" vertical="top" wrapText="1"/>
      <protection locked="0"/>
    </xf>
    <xf numFmtId="0" fontId="0" fillId="31" borderId="36" xfId="70" applyFill="1" applyBorder="1" applyAlignment="1" applyProtection="1">
      <alignment horizontal="left" vertical="top" wrapText="1"/>
      <protection locked="0"/>
    </xf>
    <xf numFmtId="0" fontId="0" fillId="31" borderId="39" xfId="70" applyFill="1" applyBorder="1" applyAlignment="1" applyProtection="1">
      <alignment horizontal="left" vertical="top" wrapText="1"/>
      <protection locked="0"/>
    </xf>
    <xf numFmtId="0" fontId="0" fillId="31" borderId="37" xfId="70" applyFill="1" applyBorder="1" applyAlignment="1" applyProtection="1">
      <alignment horizontal="left" vertical="top" wrapText="1"/>
      <protection locked="0"/>
    </xf>
    <xf numFmtId="0" fontId="0" fillId="31" borderId="16" xfId="70" applyNumberFormat="1" applyFont="1" applyFill="1" applyBorder="1" applyAlignment="1" applyProtection="1">
      <alignment horizontal="left" vertical="center" shrinkToFit="1"/>
      <protection locked="0"/>
    </xf>
    <xf numFmtId="0" fontId="0" fillId="31" borderId="17" xfId="70" applyNumberFormat="1" applyFont="1" applyFill="1" applyBorder="1" applyAlignment="1" applyProtection="1">
      <alignment horizontal="left" vertical="center" shrinkToFit="1"/>
      <protection locked="0"/>
    </xf>
    <xf numFmtId="0" fontId="0" fillId="31" borderId="30" xfId="70" applyFill="1" applyBorder="1" applyAlignment="1" applyProtection="1">
      <alignment horizontal="left" vertical="top" wrapText="1"/>
      <protection locked="0"/>
    </xf>
    <xf numFmtId="0" fontId="8" fillId="34" borderId="0" xfId="70" applyFont="1" applyFill="1" applyAlignment="1" applyProtection="1">
      <alignment vertical="top" wrapText="1"/>
      <protection/>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5x indented GHG Textfiels"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Akzent1" xfId="40"/>
    <cellStyle name="Akzent2" xfId="41"/>
    <cellStyle name="Akzent3" xfId="42"/>
    <cellStyle name="Akzent4" xfId="43"/>
    <cellStyle name="Akzent5" xfId="44"/>
    <cellStyle name="Akzent6" xfId="45"/>
    <cellStyle name="Bad" xfId="46"/>
    <cellStyle name="Calculation" xfId="47"/>
    <cellStyle name="Check Cell" xfId="48"/>
    <cellStyle name="Comma" xfId="49"/>
    <cellStyle name="Comma [0]" xfId="50"/>
    <cellStyle name="Currency" xfId="51"/>
    <cellStyle name="Currency [0]" xfId="52"/>
    <cellStyle name="Explanatory Text" xfId="53"/>
    <cellStyle name="Followed Hyperlink" xfId="54"/>
    <cellStyle name="Good" xfId="55"/>
    <cellStyle name="Gut" xfId="56"/>
    <cellStyle name="Heading 1" xfId="57"/>
    <cellStyle name="Heading 2" xfId="58"/>
    <cellStyle name="Heading 3" xfId="59"/>
    <cellStyle name="Heading 4" xfId="60"/>
    <cellStyle name="Hyperlink" xfId="61"/>
    <cellStyle name="Input" xfId="62"/>
    <cellStyle name="Linked Cell" xfId="63"/>
    <cellStyle name="Neutral" xfId="64"/>
    <cellStyle name="Note" xfId="65"/>
    <cellStyle name="Notiz" xfId="66"/>
    <cellStyle name="Output" xfId="67"/>
    <cellStyle name="Percent" xfId="68"/>
    <cellStyle name="Schlecht" xfId="69"/>
    <cellStyle name="Standard 2" xfId="70"/>
    <cellStyle name="Standard_Outline NIMs template 10-09-30" xfId="71"/>
    <cellStyle name="Title" xfId="72"/>
    <cellStyle name="Total" xfId="73"/>
    <cellStyle name="Überschrift" xfId="74"/>
    <cellStyle name="Überschrift 1" xfId="75"/>
    <cellStyle name="Überschrift 2" xfId="76"/>
    <cellStyle name="Überschrift 3" xfId="77"/>
    <cellStyle name="Überschrift 4" xfId="78"/>
    <cellStyle name="Verknüpfte Zelle" xfId="79"/>
    <cellStyle name="Warning Text" xfId="80"/>
    <cellStyle name="Zelle überprüfen" xfId="81"/>
    <cellStyle name="Обычный_CRF2002 (1)" xfId="82"/>
  </cellStyles>
  <dxfs count="63">
    <dxf>
      <font>
        <strike/>
      </font>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Up">
          <bgColor indexed="65"/>
        </patternFill>
      </fill>
    </dxf>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c.europa.eu/clima/policies/ets/index_en.htm" TargetMode="External" /><Relationship Id="rId7" Type="http://schemas.openxmlformats.org/officeDocument/2006/relationships/hyperlink" Target="http://ec.europa.eu/clima/policies/transport/aviation/index_en.htm" TargetMode="External" /><Relationship Id="rId8" Type="http://schemas.openxmlformats.org/officeDocument/2006/relationships/hyperlink" Target="http://eur-lex.europa.eu/LexUriServ/LexUriServ.do?uri=OJ:L:2012:181:0030:0104:EN:PDF" TargetMode="External" /><Relationship Id="rId9" Type="http://schemas.openxmlformats.org/officeDocument/2006/relationships/hyperlink" Target="http://ec.europa.eu/clima/policies/ets/monitoring/documentation_en.htm" TargetMode="External" /><Relationship Id="rId10" Type="http://schemas.openxmlformats.org/officeDocument/2006/relationships/hyperlink" Target="http://ec.europa.eu/clima/policies/ets/monitoring/documentation_en.htm" TargetMode="Externa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J30"/>
  <sheetViews>
    <sheetView showGridLines="0" zoomScaleSheetLayoutView="100" zoomScalePageLayoutView="0" workbookViewId="0" topLeftCell="A1">
      <selection activeCell="A1" sqref="A1"/>
    </sheetView>
  </sheetViews>
  <sheetFormatPr defaultColWidth="11.421875" defaultRowHeight="12.75"/>
  <cols>
    <col min="1" max="1" width="4.7109375" style="34" customWidth="1"/>
    <col min="2" max="9" width="12.7109375" style="34" customWidth="1"/>
    <col min="10" max="10" width="4.7109375" style="34" customWidth="1"/>
    <col min="11" max="16384" width="11.421875" style="34" customWidth="1"/>
  </cols>
  <sheetData>
    <row r="2" spans="2:9" ht="63.75" customHeight="1">
      <c r="B2" s="326" t="str">
        <f>Translations!$B$543</f>
        <v>Improvement Report Template 
for Aircraft Operators</v>
      </c>
      <c r="C2" s="326"/>
      <c r="D2" s="326"/>
      <c r="E2" s="326"/>
      <c r="F2" s="326"/>
      <c r="G2" s="326"/>
      <c r="H2" s="326"/>
      <c r="I2" s="326"/>
    </row>
    <row r="3" ht="12.75">
      <c r="B3" s="129"/>
    </row>
    <row r="4" spans="2:10" ht="29.25" customHeight="1">
      <c r="B4" s="327" t="str">
        <f>Translations!$B$2</f>
        <v>CONTENTS</v>
      </c>
      <c r="C4" s="311"/>
      <c r="D4" s="311"/>
      <c r="E4" s="311"/>
      <c r="F4" s="311"/>
      <c r="G4" s="311"/>
      <c r="H4" s="311"/>
      <c r="I4" s="311"/>
      <c r="J4" s="19"/>
    </row>
    <row r="5" spans="1:9" ht="12.75">
      <c r="A5" s="130"/>
      <c r="B5" s="325" t="str">
        <f>Translations!$B$3</f>
        <v>Guidelines and conditions</v>
      </c>
      <c r="C5" s="311"/>
      <c r="D5" s="311"/>
      <c r="E5" s="311"/>
      <c r="F5" s="5"/>
      <c r="G5" s="5"/>
      <c r="H5" s="5"/>
      <c r="I5" s="5"/>
    </row>
    <row r="6" spans="1:9" ht="12.75" customHeight="1">
      <c r="A6" s="130">
        <v>1</v>
      </c>
      <c r="B6" s="324" t="str">
        <f>Translations!$B$544</f>
        <v>Identification of the aircraft operator and description of the improvements</v>
      </c>
      <c r="C6" s="324"/>
      <c r="D6" s="324"/>
      <c r="E6" s="324"/>
      <c r="F6" s="324"/>
      <c r="G6" s="324"/>
      <c r="H6" s="324"/>
      <c r="I6" s="324"/>
    </row>
    <row r="7" spans="1:9" ht="12.75" customHeight="1">
      <c r="A7" s="130">
        <v>2</v>
      </c>
      <c r="B7" s="324" t="str">
        <f>Translations!$B$545</f>
        <v>Improvements in response to verifier's findings of non-conformities</v>
      </c>
      <c r="C7" s="324"/>
      <c r="D7" s="324"/>
      <c r="E7" s="324"/>
      <c r="F7" s="324"/>
      <c r="G7" s="324"/>
      <c r="H7" s="324"/>
      <c r="I7" s="324"/>
    </row>
    <row r="8" spans="1:9" ht="12.75" customHeight="1">
      <c r="A8" s="130">
        <v>3</v>
      </c>
      <c r="B8" s="324" t="str">
        <f>Translations!$B$546</f>
        <v>Improvements in response to verifier's recommendations for improvements</v>
      </c>
      <c r="C8" s="324"/>
      <c r="D8" s="324"/>
      <c r="E8" s="324"/>
      <c r="F8" s="324"/>
      <c r="G8" s="324"/>
      <c r="H8" s="324"/>
      <c r="I8" s="324"/>
    </row>
    <row r="9" spans="1:9" ht="12.75">
      <c r="A9" s="130">
        <v>4</v>
      </c>
      <c r="B9" s="325" t="str">
        <f>Translations!$B$4</f>
        <v>Member State specific further information</v>
      </c>
      <c r="C9" s="325"/>
      <c r="D9" s="325"/>
      <c r="E9" s="325"/>
      <c r="F9" s="3"/>
      <c r="G9" s="3"/>
      <c r="H9" s="3"/>
      <c r="I9" s="3"/>
    </row>
    <row r="10" spans="1:2" ht="12.75">
      <c r="A10" s="130"/>
      <c r="B10" s="37"/>
    </row>
    <row r="11" ht="12.75">
      <c r="H11" s="5"/>
    </row>
    <row r="12" ht="12.75">
      <c r="H12" s="5"/>
    </row>
    <row r="13" spans="2:9" ht="25.5" customHeight="1">
      <c r="B13" s="309" t="str">
        <f>Translations!$B$5</f>
        <v>If your competent authority requires you to hand in a signed paper copy of the monitoring plan, please use the space below for signature:</v>
      </c>
      <c r="C13" s="309"/>
      <c r="D13" s="309"/>
      <c r="E13" s="309"/>
      <c r="F13" s="309"/>
      <c r="G13" s="309"/>
      <c r="H13" s="309"/>
      <c r="I13" s="309"/>
    </row>
    <row r="14" spans="2:7" ht="12.75">
      <c r="B14" s="35"/>
      <c r="C14" s="35"/>
      <c r="D14" s="35"/>
      <c r="E14" s="35"/>
      <c r="F14" s="35"/>
      <c r="G14" s="35"/>
    </row>
    <row r="20" spans="2:7" ht="13.5" thickBot="1">
      <c r="B20" s="128"/>
      <c r="D20" s="128"/>
      <c r="E20" s="128"/>
      <c r="F20" s="131"/>
      <c r="G20" s="131"/>
    </row>
    <row r="21" spans="2:9" ht="12.75">
      <c r="B21" s="315" t="str">
        <f>Translations!$B$6</f>
        <v>Date (of submission of this improvement report to the competent authority)</v>
      </c>
      <c r="C21" s="315"/>
      <c r="D21" s="315"/>
      <c r="E21" s="128"/>
      <c r="F21" s="315" t="str">
        <f>Translations!$B$7</f>
        <v>Name and Signature of 
legally responsible person</v>
      </c>
      <c r="G21" s="315"/>
      <c r="H21" s="315"/>
      <c r="I21" s="315"/>
    </row>
    <row r="22" spans="2:9" ht="12.75">
      <c r="B22" s="323"/>
      <c r="C22" s="323"/>
      <c r="D22" s="323"/>
      <c r="F22" s="316"/>
      <c r="G22" s="316"/>
      <c r="H22" s="316"/>
      <c r="I22" s="316"/>
    </row>
    <row r="26" spans="1:9" ht="13.5" thickBot="1">
      <c r="A26" s="130"/>
      <c r="B26" s="310" t="str">
        <f>Translations!$B$8</f>
        <v>Template version information:</v>
      </c>
      <c r="C26" s="311"/>
      <c r="D26" s="311"/>
      <c r="E26" s="311"/>
      <c r="F26" s="311"/>
      <c r="G26" s="311"/>
      <c r="H26" s="311"/>
      <c r="I26" s="311"/>
    </row>
    <row r="27" spans="2:7" ht="12.75">
      <c r="B27" s="132" t="str">
        <f>Translations!$B$9</f>
        <v>Template provided by:</v>
      </c>
      <c r="C27" s="133"/>
      <c r="D27" s="133"/>
      <c r="E27" s="317" t="str">
        <f>VersionDocumentation!B4</f>
        <v>European Commission</v>
      </c>
      <c r="F27" s="318"/>
      <c r="G27" s="319"/>
    </row>
    <row r="28" spans="2:7" ht="12.75">
      <c r="B28" s="134" t="str">
        <f>Translations!$B$10</f>
        <v>Publication date:</v>
      </c>
      <c r="C28" s="135"/>
      <c r="D28" s="136"/>
      <c r="E28" s="137">
        <f>VersionDocumentation!B3</f>
        <v>41535</v>
      </c>
      <c r="F28" s="320"/>
      <c r="G28" s="321"/>
    </row>
    <row r="29" spans="2:7" ht="12.75">
      <c r="B29" s="134" t="str">
        <f>Translations!$B$11</f>
        <v>Language version:</v>
      </c>
      <c r="C29" s="136"/>
      <c r="D29" s="136"/>
      <c r="E29" s="322" t="str">
        <f>VersionDocumentation!B5</f>
        <v>English</v>
      </c>
      <c r="F29" s="320"/>
      <c r="G29" s="321"/>
    </row>
    <row r="30" spans="2:7" ht="13.5" thickBot="1">
      <c r="B30" s="138" t="str">
        <f>Translations!$B$12</f>
        <v>Reference filename:</v>
      </c>
      <c r="C30" s="139"/>
      <c r="D30" s="139"/>
      <c r="E30" s="312" t="str">
        <f>VersionDocumentation!C3</f>
        <v>P3 Aircraft IR_COM_en_180913.xls</v>
      </c>
      <c r="F30" s="313"/>
      <c r="G30" s="314"/>
    </row>
  </sheetData>
  <sheetProtection sheet="1" objects="1" scenarios="1" formatCells="0" formatColumns="0" formatRows="0"/>
  <mergeCells count="15">
    <mergeCell ref="B6:I6"/>
    <mergeCell ref="B7:I7"/>
    <mergeCell ref="B8:I8"/>
    <mergeCell ref="B9:E9"/>
    <mergeCell ref="B2:I2"/>
    <mergeCell ref="B4:I4"/>
    <mergeCell ref="B5:E5"/>
    <mergeCell ref="B13:I13"/>
    <mergeCell ref="B26:I26"/>
    <mergeCell ref="E30:G30"/>
    <mergeCell ref="F21:I22"/>
    <mergeCell ref="E27:G27"/>
    <mergeCell ref="F28:G28"/>
    <mergeCell ref="E29:G29"/>
    <mergeCell ref="B21:D22"/>
  </mergeCells>
  <hyperlinks>
    <hyperlink ref="B5" location="'Guidelines and conditions'!A1" display="Guidelines and conditions"/>
    <hyperlink ref="B9:E9" location="JUMP_D" display="JUMP_D"/>
    <hyperlink ref="B6:C6" location="'Identification and description'!A1" display="Identification of the aircraft operator"/>
    <hyperlink ref="B6" location="'Identification and description'!H6" display="Identification of the aircraft operator"/>
    <hyperlink ref="B7:C7" location="'Identification and description'!A1" display="Identification of the aircraft operator"/>
    <hyperlink ref="B7" location="'Identification and description'!H6" display="Identification of the aircraft operator"/>
    <hyperlink ref="B8:C8" location="'Identification and description'!A1" display="Identification of the aircraft operator"/>
    <hyperlink ref="B8" location="'Identification and description'!H6" display="Identification of the aircraft operator"/>
    <hyperlink ref="B6:I6" location="JUMP_A" display="Identification of the aircraft operator and description of the improvements"/>
    <hyperlink ref="B7:I7" location="JUMP_B" display="Improvements in response to verifier's findings of non-conformities/misstatements"/>
    <hyperlink ref="B8:I8" location="JUMP_C" display="Improvements in response to verifier's recommendations for improvements"/>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Header>&amp;R&amp;D, &amp;T</oddHeader>
    <oddFooter>&amp;L&amp;F, &amp;A&amp;R&amp;P / &amp;N</oddFooter>
  </headerFooter>
</worksheet>
</file>

<file path=xl/worksheets/sheet10.xml><?xml version="1.0" encoding="utf-8"?>
<worksheet xmlns="http://schemas.openxmlformats.org/spreadsheetml/2006/main" xmlns:r="http://schemas.openxmlformats.org/officeDocument/2006/relationships">
  <sheetPr>
    <tabColor indexed="57"/>
    <pageSetUpPr fitToPage="1"/>
  </sheetPr>
  <dimension ref="A1:E97"/>
  <sheetViews>
    <sheetView zoomScalePageLayoutView="0" workbookViewId="0" topLeftCell="A1">
      <selection activeCell="E8" sqref="E8"/>
    </sheetView>
  </sheetViews>
  <sheetFormatPr defaultColWidth="11.421875" defaultRowHeight="12.75"/>
  <cols>
    <col min="1" max="1" width="17.140625" style="8" customWidth="1"/>
    <col min="2" max="2" width="34.7109375" style="8" customWidth="1"/>
    <col min="3" max="3" width="15.140625" style="8" customWidth="1"/>
    <col min="4" max="16384" width="11.421875" style="8" customWidth="1"/>
  </cols>
  <sheetData>
    <row r="1" ht="13.5" thickBot="1">
      <c r="A1" s="36" t="s">
        <v>18</v>
      </c>
    </row>
    <row r="2" spans="1:2" ht="13.5" thickBot="1">
      <c r="A2" s="50" t="s">
        <v>19</v>
      </c>
      <c r="B2" s="51" t="s">
        <v>719</v>
      </c>
    </row>
    <row r="3" spans="1:5" ht="13.5" thickBot="1">
      <c r="A3" s="52" t="s">
        <v>17</v>
      </c>
      <c r="B3" s="53">
        <v>41535</v>
      </c>
      <c r="C3" s="54" t="str">
        <f>IF(ISNUMBER(MATCH(B3,A21:A35,0)),VLOOKUP(B3,A21:B35,2,FALSE),"---")</f>
        <v>P3 Aircraft IR_COM_en_180913.xls</v>
      </c>
      <c r="D3" s="55"/>
      <c r="E3" s="56"/>
    </row>
    <row r="4" spans="1:2" ht="12.75">
      <c r="A4" s="57" t="s">
        <v>30</v>
      </c>
      <c r="B4" s="58" t="s">
        <v>31</v>
      </c>
    </row>
    <row r="5" spans="1:2" ht="13.5" thickBot="1">
      <c r="A5" s="59" t="s">
        <v>21</v>
      </c>
      <c r="B5" s="60" t="s">
        <v>46</v>
      </c>
    </row>
    <row r="7" ht="12.75">
      <c r="A7" s="61" t="s">
        <v>20</v>
      </c>
    </row>
    <row r="8" spans="1:3" ht="12.75">
      <c r="A8" s="9" t="s">
        <v>26</v>
      </c>
      <c r="B8" s="9"/>
      <c r="C8" s="10" t="s">
        <v>22</v>
      </c>
    </row>
    <row r="9" spans="1:3" ht="12.75">
      <c r="A9" s="9" t="s">
        <v>27</v>
      </c>
      <c r="B9" s="9"/>
      <c r="C9" s="10" t="s">
        <v>23</v>
      </c>
    </row>
    <row r="10" spans="1:3" ht="12.75">
      <c r="A10" s="9" t="s">
        <v>28</v>
      </c>
      <c r="B10" s="9"/>
      <c r="C10" s="10" t="s">
        <v>24</v>
      </c>
    </row>
    <row r="11" spans="1:3" ht="12.75">
      <c r="A11" s="9" t="s">
        <v>29</v>
      </c>
      <c r="B11" s="9"/>
      <c r="C11" s="10" t="s">
        <v>25</v>
      </c>
    </row>
    <row r="12" spans="1:3" ht="12.75">
      <c r="A12" s="9" t="s">
        <v>613</v>
      </c>
      <c r="B12" s="9"/>
      <c r="C12" s="10" t="s">
        <v>614</v>
      </c>
    </row>
    <row r="13" spans="1:3" ht="12.75">
      <c r="A13" s="9" t="s">
        <v>615</v>
      </c>
      <c r="B13" s="9"/>
      <c r="C13" s="10" t="s">
        <v>616</v>
      </c>
    </row>
    <row r="14" spans="1:3" ht="12.75">
      <c r="A14" s="9" t="s">
        <v>617</v>
      </c>
      <c r="B14" s="9"/>
      <c r="C14" s="10" t="s">
        <v>618</v>
      </c>
    </row>
    <row r="15" spans="1:3" ht="12.75">
      <c r="A15" s="74" t="s">
        <v>678</v>
      </c>
      <c r="B15" s="9"/>
      <c r="C15" s="75" t="s">
        <v>679</v>
      </c>
    </row>
    <row r="16" spans="1:3" ht="12.75">
      <c r="A16" s="74" t="s">
        <v>680</v>
      </c>
      <c r="B16" s="9"/>
      <c r="C16" s="75" t="s">
        <v>681</v>
      </c>
    </row>
    <row r="17" spans="1:3" ht="12.75">
      <c r="A17" s="74" t="s">
        <v>682</v>
      </c>
      <c r="B17" s="9"/>
      <c r="C17" s="75" t="s">
        <v>683</v>
      </c>
    </row>
    <row r="18" spans="1:3" ht="12.75">
      <c r="A18" s="74" t="s">
        <v>719</v>
      </c>
      <c r="B18" s="9"/>
      <c r="C18" s="75" t="s">
        <v>720</v>
      </c>
    </row>
    <row r="19" ht="12.75">
      <c r="A19" s="22"/>
    </row>
    <row r="20" spans="1:3" ht="12.75">
      <c r="A20" s="36" t="s">
        <v>117</v>
      </c>
      <c r="B20" s="36" t="s">
        <v>76</v>
      </c>
      <c r="C20" s="36" t="s">
        <v>585</v>
      </c>
    </row>
    <row r="21" spans="1:4" ht="12.75">
      <c r="A21" s="62">
        <v>41473</v>
      </c>
      <c r="B21" s="63" t="str">
        <f aca="true" t="shared" si="0" ref="B21:B35">IF(ISBLANK($A21),"---",VLOOKUP($B$2,$A$8:$C$18,3,0)&amp;"_"&amp;VLOOKUP($B$4,$A$38:$B$70,2,0)&amp;"_"&amp;VLOOKUP($B$5,$A$73:$B$97,2,0)&amp;"_"&amp;TEXT(DAY($A21),"0#")&amp;TEXT(MONTH($A21),"0#")&amp;TEXT(YEAR($A21)-2000,"0#")&amp;".xls")</f>
        <v>P3 Aircraft IR_COM_en_180713.xls</v>
      </c>
      <c r="C21" s="76" t="s">
        <v>716</v>
      </c>
      <c r="D21" s="64"/>
    </row>
    <row r="22" spans="1:4" ht="12.75">
      <c r="A22" s="65">
        <v>41521</v>
      </c>
      <c r="B22" s="66" t="str">
        <f t="shared" si="0"/>
        <v>P3 Aircraft IR_COM_en_040913.xls</v>
      </c>
      <c r="C22" s="66" t="s">
        <v>803</v>
      </c>
      <c r="D22" s="67"/>
    </row>
    <row r="23" spans="1:4" ht="12.75">
      <c r="A23" s="65">
        <v>41535</v>
      </c>
      <c r="B23" s="66" t="str">
        <f t="shared" si="0"/>
        <v>P3 Aircraft IR_COM_en_180913.xls</v>
      </c>
      <c r="C23" s="66" t="s">
        <v>806</v>
      </c>
      <c r="D23" s="67"/>
    </row>
    <row r="24" spans="1:4" ht="12.75">
      <c r="A24" s="65"/>
      <c r="B24" s="66" t="str">
        <f t="shared" si="0"/>
        <v>---</v>
      </c>
      <c r="C24" s="71"/>
      <c r="D24" s="67"/>
    </row>
    <row r="25" spans="1:4" ht="12.75">
      <c r="A25" s="65"/>
      <c r="B25" s="66" t="str">
        <f t="shared" si="0"/>
        <v>---</v>
      </c>
      <c r="C25" s="66"/>
      <c r="D25" s="67"/>
    </row>
    <row r="26" spans="1:4" ht="12.75">
      <c r="A26" s="65"/>
      <c r="B26" s="66" t="str">
        <f t="shared" si="0"/>
        <v>---</v>
      </c>
      <c r="C26" s="66"/>
      <c r="D26" s="67"/>
    </row>
    <row r="27" spans="1:4" ht="12.75">
      <c r="A27" s="65"/>
      <c r="B27" s="66" t="str">
        <f t="shared" si="0"/>
        <v>---</v>
      </c>
      <c r="C27" s="66"/>
      <c r="D27" s="67"/>
    </row>
    <row r="28" spans="1:4" ht="12.75">
      <c r="A28" s="65"/>
      <c r="B28" s="66" t="str">
        <f t="shared" si="0"/>
        <v>---</v>
      </c>
      <c r="C28" s="66"/>
      <c r="D28" s="67"/>
    </row>
    <row r="29" spans="1:4" ht="12.75">
      <c r="A29" s="65"/>
      <c r="B29" s="66" t="str">
        <f t="shared" si="0"/>
        <v>---</v>
      </c>
      <c r="C29" s="71"/>
      <c r="D29" s="67"/>
    </row>
    <row r="30" spans="1:4" ht="12.75">
      <c r="A30" s="65"/>
      <c r="B30" s="66" t="str">
        <f t="shared" si="0"/>
        <v>---</v>
      </c>
      <c r="C30" s="71"/>
      <c r="D30" s="67"/>
    </row>
    <row r="31" spans="1:4" ht="12.75">
      <c r="A31" s="65"/>
      <c r="B31" s="66" t="str">
        <f t="shared" si="0"/>
        <v>---</v>
      </c>
      <c r="C31" s="66"/>
      <c r="D31" s="67"/>
    </row>
    <row r="32" spans="1:4" ht="12.75">
      <c r="A32" s="65"/>
      <c r="B32" s="66" t="str">
        <f t="shared" si="0"/>
        <v>---</v>
      </c>
      <c r="C32" s="66"/>
      <c r="D32" s="67"/>
    </row>
    <row r="33" spans="1:4" ht="12.75">
      <c r="A33" s="65"/>
      <c r="B33" s="66" t="str">
        <f t="shared" si="0"/>
        <v>---</v>
      </c>
      <c r="C33" s="66"/>
      <c r="D33" s="67"/>
    </row>
    <row r="34" spans="1:4" ht="12.75">
      <c r="A34" s="65"/>
      <c r="B34" s="66" t="str">
        <f t="shared" si="0"/>
        <v>---</v>
      </c>
      <c r="C34" s="66"/>
      <c r="D34" s="67"/>
    </row>
    <row r="35" spans="1:4" ht="12.75">
      <c r="A35" s="68"/>
      <c r="B35" s="69" t="str">
        <f t="shared" si="0"/>
        <v>---</v>
      </c>
      <c r="C35" s="69"/>
      <c r="D35" s="70"/>
    </row>
    <row r="37" ht="12.75">
      <c r="A37" s="36" t="s">
        <v>30</v>
      </c>
    </row>
    <row r="38" spans="1:2" ht="12.75">
      <c r="A38" s="48" t="s">
        <v>31</v>
      </c>
      <c r="B38" s="48" t="s">
        <v>77</v>
      </c>
    </row>
    <row r="39" spans="1:2" ht="12.75">
      <c r="A39" s="48" t="s">
        <v>619</v>
      </c>
      <c r="B39" s="48" t="s">
        <v>620</v>
      </c>
    </row>
    <row r="40" spans="1:2" ht="12.75">
      <c r="A40" s="48" t="s">
        <v>209</v>
      </c>
      <c r="B40" s="48" t="s">
        <v>78</v>
      </c>
    </row>
    <row r="41" spans="1:2" ht="12.75">
      <c r="A41" s="48" t="s">
        <v>211</v>
      </c>
      <c r="B41" s="48" t="s">
        <v>79</v>
      </c>
    </row>
    <row r="42" spans="1:2" ht="12.75">
      <c r="A42" s="48" t="s">
        <v>214</v>
      </c>
      <c r="B42" s="48" t="s">
        <v>80</v>
      </c>
    </row>
    <row r="43" spans="1:2" ht="12.75">
      <c r="A43" s="48" t="s">
        <v>380</v>
      </c>
      <c r="B43" s="48" t="s">
        <v>621</v>
      </c>
    </row>
    <row r="44" spans="1:2" ht="12.75">
      <c r="A44" s="48" t="s">
        <v>216</v>
      </c>
      <c r="B44" s="48" t="s">
        <v>81</v>
      </c>
    </row>
    <row r="45" spans="1:2" ht="12.75">
      <c r="A45" s="48" t="s">
        <v>219</v>
      </c>
      <c r="B45" s="48" t="s">
        <v>82</v>
      </c>
    </row>
    <row r="46" spans="1:2" ht="12.75">
      <c r="A46" s="48" t="s">
        <v>222</v>
      </c>
      <c r="B46" s="48" t="s">
        <v>83</v>
      </c>
    </row>
    <row r="47" spans="1:2" ht="12.75">
      <c r="A47" s="48" t="s">
        <v>225</v>
      </c>
      <c r="B47" s="48" t="s">
        <v>84</v>
      </c>
    </row>
    <row r="48" spans="1:2" ht="12.75">
      <c r="A48" s="48" t="s">
        <v>227</v>
      </c>
      <c r="B48" s="48" t="s">
        <v>85</v>
      </c>
    </row>
    <row r="49" spans="1:2" ht="12.75">
      <c r="A49" s="48" t="s">
        <v>229</v>
      </c>
      <c r="B49" s="48" t="s">
        <v>86</v>
      </c>
    </row>
    <row r="50" spans="1:2" ht="12.75">
      <c r="A50" s="48" t="s">
        <v>232</v>
      </c>
      <c r="B50" s="48" t="s">
        <v>87</v>
      </c>
    </row>
    <row r="51" spans="1:2" ht="12.75">
      <c r="A51" s="48" t="s">
        <v>234</v>
      </c>
      <c r="B51" s="48" t="s">
        <v>88</v>
      </c>
    </row>
    <row r="52" spans="1:2" ht="12.75">
      <c r="A52" s="48" t="s">
        <v>236</v>
      </c>
      <c r="B52" s="48" t="s">
        <v>89</v>
      </c>
    </row>
    <row r="53" spans="1:2" ht="12.75">
      <c r="A53" s="48" t="s">
        <v>435</v>
      </c>
      <c r="B53" s="48" t="s">
        <v>622</v>
      </c>
    </row>
    <row r="54" spans="1:2" ht="12.75">
      <c r="A54" s="48" t="s">
        <v>238</v>
      </c>
      <c r="B54" s="48" t="s">
        <v>90</v>
      </c>
    </row>
    <row r="55" spans="1:2" ht="12.75">
      <c r="A55" s="48" t="s">
        <v>240</v>
      </c>
      <c r="B55" s="48" t="s">
        <v>91</v>
      </c>
    </row>
    <row r="56" spans="1:2" ht="12.75">
      <c r="A56" s="48" t="s">
        <v>242</v>
      </c>
      <c r="B56" s="48" t="s">
        <v>92</v>
      </c>
    </row>
    <row r="57" spans="1:2" ht="12.75">
      <c r="A57" s="48" t="s">
        <v>455</v>
      </c>
      <c r="B57" s="48" t="s">
        <v>623</v>
      </c>
    </row>
    <row r="58" spans="1:2" ht="12.75">
      <c r="A58" s="48" t="s">
        <v>244</v>
      </c>
      <c r="B58" s="48" t="s">
        <v>93</v>
      </c>
    </row>
    <row r="59" spans="1:2" ht="12.75">
      <c r="A59" s="48" t="s">
        <v>246</v>
      </c>
      <c r="B59" s="48" t="s">
        <v>94</v>
      </c>
    </row>
    <row r="60" spans="1:2" ht="12.75">
      <c r="A60" s="48" t="s">
        <v>248</v>
      </c>
      <c r="B60" s="48" t="s">
        <v>95</v>
      </c>
    </row>
    <row r="61" spans="1:2" ht="12.75">
      <c r="A61" s="48" t="s">
        <v>251</v>
      </c>
      <c r="B61" s="48" t="s">
        <v>96</v>
      </c>
    </row>
    <row r="62" spans="1:2" ht="12.75">
      <c r="A62" s="48" t="s">
        <v>486</v>
      </c>
      <c r="B62" s="48" t="s">
        <v>624</v>
      </c>
    </row>
    <row r="63" spans="1:2" ht="12.75">
      <c r="A63" s="48" t="s">
        <v>254</v>
      </c>
      <c r="B63" s="48" t="s">
        <v>97</v>
      </c>
    </row>
    <row r="64" spans="1:2" ht="12.75">
      <c r="A64" s="48" t="s">
        <v>257</v>
      </c>
      <c r="B64" s="48" t="s">
        <v>98</v>
      </c>
    </row>
    <row r="65" spans="1:2" ht="12.75">
      <c r="A65" s="48" t="s">
        <v>260</v>
      </c>
      <c r="B65" s="48" t="s">
        <v>99</v>
      </c>
    </row>
    <row r="66" spans="1:2" ht="12.75">
      <c r="A66" s="48" t="s">
        <v>263</v>
      </c>
      <c r="B66" s="48" t="s">
        <v>100</v>
      </c>
    </row>
    <row r="67" spans="1:2" ht="12.75">
      <c r="A67" s="48" t="s">
        <v>265</v>
      </c>
      <c r="B67" s="48" t="s">
        <v>101</v>
      </c>
    </row>
    <row r="68" spans="1:2" ht="12.75">
      <c r="A68" s="48" t="s">
        <v>268</v>
      </c>
      <c r="B68" s="48" t="s">
        <v>102</v>
      </c>
    </row>
    <row r="69" spans="1:2" ht="12.75">
      <c r="A69" s="48" t="s">
        <v>270</v>
      </c>
      <c r="B69" s="48" t="s">
        <v>103</v>
      </c>
    </row>
    <row r="70" spans="1:2" ht="12.75">
      <c r="A70" s="48" t="s">
        <v>278</v>
      </c>
      <c r="B70" s="48" t="s">
        <v>104</v>
      </c>
    </row>
    <row r="72" ht="12.75">
      <c r="A72" s="26" t="s">
        <v>118</v>
      </c>
    </row>
    <row r="73" spans="1:2" ht="12.75">
      <c r="A73" s="49" t="s">
        <v>32</v>
      </c>
      <c r="B73" s="49" t="s">
        <v>33</v>
      </c>
    </row>
    <row r="74" spans="1:2" ht="12.75">
      <c r="A74" s="49" t="s">
        <v>34</v>
      </c>
      <c r="B74" s="49" t="s">
        <v>35</v>
      </c>
    </row>
    <row r="75" spans="1:2" ht="12.75">
      <c r="A75" s="49" t="s">
        <v>625</v>
      </c>
      <c r="B75" s="49" t="s">
        <v>626</v>
      </c>
    </row>
    <row r="76" spans="1:2" ht="12.75">
      <c r="A76" s="49" t="s">
        <v>36</v>
      </c>
      <c r="B76" s="49" t="s">
        <v>37</v>
      </c>
    </row>
    <row r="77" spans="1:2" ht="12.75">
      <c r="A77" s="49" t="s">
        <v>38</v>
      </c>
      <c r="B77" s="49" t="s">
        <v>39</v>
      </c>
    </row>
    <row r="78" spans="1:2" ht="12.75">
      <c r="A78" s="49" t="s">
        <v>40</v>
      </c>
      <c r="B78" s="49" t="s">
        <v>41</v>
      </c>
    </row>
    <row r="79" spans="1:2" ht="12.75">
      <c r="A79" s="49" t="s">
        <v>42</v>
      </c>
      <c r="B79" s="49" t="s">
        <v>43</v>
      </c>
    </row>
    <row r="80" spans="1:2" ht="12.75">
      <c r="A80" s="49" t="s">
        <v>44</v>
      </c>
      <c r="B80" s="49" t="s">
        <v>45</v>
      </c>
    </row>
    <row r="81" spans="1:2" ht="12.75">
      <c r="A81" s="49" t="s">
        <v>46</v>
      </c>
      <c r="B81" s="49" t="s">
        <v>47</v>
      </c>
    </row>
    <row r="82" spans="1:2" ht="12.75">
      <c r="A82" s="49" t="s">
        <v>48</v>
      </c>
      <c r="B82" s="49" t="s">
        <v>49</v>
      </c>
    </row>
    <row r="83" spans="1:2" ht="12.75">
      <c r="A83" s="49" t="s">
        <v>627</v>
      </c>
      <c r="B83" s="49" t="s">
        <v>628</v>
      </c>
    </row>
    <row r="84" spans="1:2" ht="12.75">
      <c r="A84" s="49" t="s">
        <v>50</v>
      </c>
      <c r="B84" s="49" t="s">
        <v>51</v>
      </c>
    </row>
    <row r="85" spans="1:2" ht="12.75">
      <c r="A85" s="49" t="s">
        <v>52</v>
      </c>
      <c r="B85" s="49" t="s">
        <v>53</v>
      </c>
    </row>
    <row r="86" spans="1:2" ht="12.75">
      <c r="A86" s="49" t="s">
        <v>54</v>
      </c>
      <c r="B86" s="49" t="s">
        <v>55</v>
      </c>
    </row>
    <row r="87" spans="1:2" ht="12.75">
      <c r="A87" s="49" t="s">
        <v>56</v>
      </c>
      <c r="B87" s="49" t="s">
        <v>57</v>
      </c>
    </row>
    <row r="88" spans="1:2" ht="12.75">
      <c r="A88" s="49" t="s">
        <v>58</v>
      </c>
      <c r="B88" s="49" t="s">
        <v>59</v>
      </c>
    </row>
    <row r="89" spans="1:2" ht="12.75">
      <c r="A89" s="49" t="s">
        <v>629</v>
      </c>
      <c r="B89" s="49" t="s">
        <v>630</v>
      </c>
    </row>
    <row r="90" spans="1:2" ht="12.75">
      <c r="A90" s="49" t="s">
        <v>60</v>
      </c>
      <c r="B90" s="49" t="s">
        <v>61</v>
      </c>
    </row>
    <row r="91" spans="1:2" ht="12.75">
      <c r="A91" s="49" t="s">
        <v>62</v>
      </c>
      <c r="B91" s="49" t="s">
        <v>63</v>
      </c>
    </row>
    <row r="92" spans="1:2" ht="12.75">
      <c r="A92" s="49" t="s">
        <v>64</v>
      </c>
      <c r="B92" s="49" t="s">
        <v>65</v>
      </c>
    </row>
    <row r="93" spans="1:2" ht="12.75">
      <c r="A93" s="49" t="s">
        <v>66</v>
      </c>
      <c r="B93" s="49" t="s">
        <v>67</v>
      </c>
    </row>
    <row r="94" spans="1:2" ht="12.75">
      <c r="A94" s="49" t="s">
        <v>68</v>
      </c>
      <c r="B94" s="49" t="s">
        <v>69</v>
      </c>
    </row>
    <row r="95" spans="1:2" ht="12.75">
      <c r="A95" s="49" t="s">
        <v>70</v>
      </c>
      <c r="B95" s="49" t="s">
        <v>71</v>
      </c>
    </row>
    <row r="96" spans="1:2" ht="12.75">
      <c r="A96" s="49" t="s">
        <v>72</v>
      </c>
      <c r="B96" s="49" t="s">
        <v>73</v>
      </c>
    </row>
    <row r="97" spans="1:2" ht="12.75">
      <c r="A97" s="49" t="s">
        <v>74</v>
      </c>
      <c r="B97" s="49" t="s">
        <v>75</v>
      </c>
    </row>
  </sheetData>
  <sheetProtection sheet="1" objects="1" scenarios="1" formatCells="0" formatColumns="0" formatRows="0"/>
  <dataValidations count="4">
    <dataValidation type="list" allowBlank="1" showInputMessage="1" showErrorMessage="1" sqref="B2">
      <formula1>$A$8:$A$18</formula1>
    </dataValidation>
    <dataValidation type="list" allowBlank="1" showInputMessage="1" showErrorMessage="1" sqref="B3">
      <formula1>$A$21:$A$35</formula1>
    </dataValidation>
    <dataValidation type="list" allowBlank="1" showInputMessage="1" showErrorMessage="1" sqref="B4">
      <formula1>$A$38:$A$70</formula1>
    </dataValidation>
    <dataValidation type="list" allowBlank="1" showInputMessage="1" showErrorMessage="1" sqref="B5">
      <formula1>$A$73:$A$97</formula1>
    </dataValidation>
  </dataValidations>
  <printOptions/>
  <pageMargins left="0.787401575" right="0.787401575" top="0.984251969" bottom="0.984251969" header="0.5" footer="0.5"/>
  <pageSetup fitToHeight="1" fitToWidth="1" horizontalDpi="600" verticalDpi="600" orientation="portrait" paperSize="9" scale="56"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T102"/>
  <sheetViews>
    <sheetView showGridLines="0" tabSelected="1" zoomScaleSheetLayoutView="100" zoomScalePageLayoutView="0" workbookViewId="0" topLeftCell="A1">
      <selection activeCell="A1" sqref="A1"/>
    </sheetView>
  </sheetViews>
  <sheetFormatPr defaultColWidth="11.421875" defaultRowHeight="12.75"/>
  <cols>
    <col min="1" max="1" width="5.421875" style="20" customWidth="1"/>
    <col min="2" max="2" width="7.28125" style="21" customWidth="1"/>
    <col min="3" max="11" width="11.7109375" style="21" customWidth="1"/>
    <col min="12" max="12" width="11.7109375" style="22" customWidth="1"/>
    <col min="13" max="16384" width="11.421875" style="21" customWidth="1"/>
  </cols>
  <sheetData>
    <row r="2" spans="2:10" ht="18">
      <c r="B2" s="328" t="str">
        <f>Translations!$B$13</f>
        <v>GUIDELINES AND CONDITIONS</v>
      </c>
      <c r="C2" s="328"/>
      <c r="D2" s="328"/>
      <c r="E2" s="328"/>
      <c r="F2" s="328"/>
      <c r="G2" s="328"/>
      <c r="H2" s="328"/>
      <c r="I2" s="328"/>
      <c r="J2" s="328"/>
    </row>
    <row r="3" spans="2:12" ht="12.75">
      <c r="B3" s="330"/>
      <c r="C3" s="330"/>
      <c r="D3" s="330"/>
      <c r="E3" s="330"/>
      <c r="F3" s="330"/>
      <c r="G3" s="330"/>
      <c r="H3" s="330"/>
      <c r="I3" s="330"/>
      <c r="J3" s="330"/>
      <c r="K3" s="330"/>
      <c r="L3" s="330"/>
    </row>
    <row r="4" spans="1:12" ht="42" customHeight="1">
      <c r="A4" s="11">
        <v>1</v>
      </c>
      <c r="B4" s="329" t="str">
        <f>Translations!$B$14</f>
        <v>Directive 2003/87/EC, as amended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329"/>
      <c r="D4" s="329"/>
      <c r="E4" s="329"/>
      <c r="F4" s="329"/>
      <c r="G4" s="329"/>
      <c r="H4" s="329"/>
      <c r="I4" s="329"/>
      <c r="J4" s="329"/>
      <c r="K4" s="329"/>
      <c r="L4" s="329"/>
    </row>
    <row r="5" spans="1:12" s="12" customFormat="1" ht="12.75" customHeight="1">
      <c r="A5" s="11"/>
      <c r="B5" s="332" t="str">
        <f>Translations!$B$15</f>
        <v>The Directive can be downloaded from:</v>
      </c>
      <c r="C5" s="332"/>
      <c r="D5" s="332"/>
      <c r="E5" s="332"/>
      <c r="F5" s="332"/>
      <c r="G5" s="332"/>
      <c r="H5" s="332"/>
      <c r="I5" s="332"/>
      <c r="J5" s="332"/>
      <c r="K5" s="332"/>
      <c r="L5" s="332"/>
    </row>
    <row r="6" spans="1:12" s="12" customFormat="1" ht="12.75">
      <c r="A6" s="72"/>
      <c r="B6" s="334" t="str">
        <f>Translations!$B$16</f>
        <v>http://eur-lex.europa.eu/LexUriServ/LexUriServ.do?uri=CONSLEG:2003L0087:20090625:EN:PDF</v>
      </c>
      <c r="C6" s="334"/>
      <c r="D6" s="334"/>
      <c r="E6" s="334"/>
      <c r="F6" s="334"/>
      <c r="G6" s="334"/>
      <c r="H6" s="334"/>
      <c r="I6" s="334"/>
      <c r="J6" s="334"/>
      <c r="K6" s="334"/>
      <c r="L6" s="335"/>
    </row>
    <row r="7" spans="1:12" s="12" customFormat="1" ht="26.25" customHeight="1">
      <c r="A7" s="11">
        <v>2</v>
      </c>
      <c r="B7" s="332" t="str">
        <f>Translations!$B$17</f>
        <v>The Monitoring and Reporting Regulation (Commission Regulation (EU) No. 601/2012, hereinafter the "MRR"), defines further requirements for monitoring and reporting. The MRR can be downloaded from:</v>
      </c>
      <c r="C7" s="332"/>
      <c r="D7" s="332"/>
      <c r="E7" s="332"/>
      <c r="F7" s="332"/>
      <c r="G7" s="332"/>
      <c r="H7" s="332"/>
      <c r="I7" s="332"/>
      <c r="J7" s="332"/>
      <c r="K7" s="332"/>
      <c r="L7" s="332"/>
    </row>
    <row r="8" spans="1:12" s="12" customFormat="1" ht="12.75" customHeight="1">
      <c r="A8" s="11"/>
      <c r="B8" s="334" t="str">
        <f>Translations!$B$18</f>
        <v>http://eur-lex.europa.eu/LexUriServ/LexUriServ.do?uri=OJ:L:2012:181:0030:0104:EN:PDF</v>
      </c>
      <c r="C8" s="334"/>
      <c r="D8" s="334"/>
      <c r="E8" s="334"/>
      <c r="F8" s="334"/>
      <c r="G8" s="334"/>
      <c r="H8" s="334"/>
      <c r="I8" s="334"/>
      <c r="J8" s="334"/>
      <c r="K8" s="334"/>
      <c r="L8" s="335"/>
    </row>
    <row r="9" spans="1:12" s="12" customFormat="1" ht="4.5" customHeight="1">
      <c r="A9" s="11"/>
      <c r="B9" s="190"/>
      <c r="C9" s="190"/>
      <c r="D9" s="190"/>
      <c r="E9" s="190"/>
      <c r="F9" s="190"/>
      <c r="G9" s="190"/>
      <c r="H9" s="190"/>
      <c r="I9" s="190"/>
      <c r="J9" s="190"/>
      <c r="K9" s="190"/>
      <c r="L9" s="189"/>
    </row>
    <row r="10" spans="1:12" s="12" customFormat="1" ht="12.75">
      <c r="A10" s="11"/>
      <c r="B10" s="355" t="str">
        <f>Translations!$B$547</f>
        <v>The MRR lays down two requirements related to improvement:</v>
      </c>
      <c r="C10" s="355"/>
      <c r="D10" s="355"/>
      <c r="E10" s="355"/>
      <c r="F10" s="355"/>
      <c r="G10" s="355"/>
      <c r="H10" s="355"/>
      <c r="I10" s="355"/>
      <c r="J10" s="355"/>
      <c r="K10" s="355"/>
      <c r="L10" s="355"/>
    </row>
    <row r="11" spans="1:13" s="12" customFormat="1" ht="12.75" customHeight="1">
      <c r="A11" s="11"/>
      <c r="B11" s="192" t="s">
        <v>721</v>
      </c>
      <c r="C11" s="356" t="str">
        <f>Translations!$B$548</f>
        <v>Aircraft operators must take account of non-conformities and recommendations (if any) stated in the verification reports (Article 9), AND</v>
      </c>
      <c r="D11" s="356"/>
      <c r="E11" s="356"/>
      <c r="F11" s="356"/>
      <c r="G11" s="356"/>
      <c r="H11" s="356"/>
      <c r="I11" s="356"/>
      <c r="J11" s="356"/>
      <c r="K11" s="356"/>
      <c r="L11" s="356"/>
      <c r="M11" s="193"/>
    </row>
    <row r="12" spans="1:13" s="12" customFormat="1" ht="25.5" customHeight="1">
      <c r="A12" s="11"/>
      <c r="B12" s="192" t="s">
        <v>721</v>
      </c>
      <c r="C12" s="356" t="str">
        <f>Translations!$B$549</f>
        <v>Aircraft operators must check regularly on their own initiative in accordance with Articles 14(1) and 69(1), whether the monitoring methodology can be improved.</v>
      </c>
      <c r="D12" s="356"/>
      <c r="E12" s="356"/>
      <c r="F12" s="356"/>
      <c r="G12" s="356"/>
      <c r="H12" s="356"/>
      <c r="I12" s="356"/>
      <c r="J12" s="356"/>
      <c r="K12" s="356"/>
      <c r="L12" s="356"/>
      <c r="M12" s="193"/>
    </row>
    <row r="13" spans="1:12" s="12" customFormat="1" ht="4.5" customHeight="1">
      <c r="A13" s="11"/>
      <c r="B13" s="194"/>
      <c r="C13" s="195"/>
      <c r="D13" s="195"/>
      <c r="E13" s="195"/>
      <c r="F13" s="195"/>
      <c r="G13" s="195"/>
      <c r="H13" s="195"/>
      <c r="I13" s="195"/>
      <c r="J13" s="195"/>
      <c r="K13" s="195"/>
      <c r="L13" s="195"/>
    </row>
    <row r="14" spans="1:13" s="12" customFormat="1" ht="38.25" customHeight="1">
      <c r="A14" s="11"/>
      <c r="B14" s="333" t="str">
        <f>Translations!$B$550</f>
        <v>Improvement reports addressing recommendations for improvements, non-conformities and misstatements reported by the verifier must be submitted by 30 June of the year in which the verification report is issued (Article 69(4)). Please note that your competent authority (CA) may set an alternative date, but no later than 30 September of the same year. For further information please contact your CA.</v>
      </c>
      <c r="C14" s="333"/>
      <c r="D14" s="333"/>
      <c r="E14" s="333"/>
      <c r="F14" s="333"/>
      <c r="G14" s="333"/>
      <c r="H14" s="333"/>
      <c r="I14" s="333"/>
      <c r="J14" s="333"/>
      <c r="K14" s="333"/>
      <c r="L14" s="333"/>
      <c r="M14" s="193"/>
    </row>
    <row r="15" spans="1:12" s="12" customFormat="1" ht="4.5" customHeight="1">
      <c r="A15" s="11"/>
      <c r="B15" s="1"/>
      <c r="C15" s="1"/>
      <c r="D15" s="1"/>
      <c r="E15" s="1"/>
      <c r="F15" s="1"/>
      <c r="G15" s="1"/>
      <c r="H15" s="1"/>
      <c r="I15" s="1"/>
      <c r="J15" s="1"/>
      <c r="K15" s="1"/>
      <c r="L15" s="1"/>
    </row>
    <row r="16" spans="1:20" s="198" customFormat="1" ht="25.5" customHeight="1">
      <c r="A16" s="11"/>
      <c r="B16" s="333" t="str">
        <f>Translations!$B$551</f>
        <v>Whenever improvements require modifications of the monitoring plan (see Article 15 of the MRR), a revised monitoring plan must be submitted to the CA via the normal route according to administrative practice, for approval by the CA. </v>
      </c>
      <c r="C16" s="333"/>
      <c r="D16" s="333"/>
      <c r="E16" s="333"/>
      <c r="F16" s="333"/>
      <c r="G16" s="333"/>
      <c r="H16" s="333"/>
      <c r="I16" s="333"/>
      <c r="J16" s="333"/>
      <c r="K16" s="333"/>
      <c r="L16" s="333"/>
      <c r="M16" s="193"/>
      <c r="N16" s="197"/>
      <c r="O16" s="12"/>
      <c r="P16" s="12"/>
      <c r="Q16" s="12"/>
      <c r="R16" s="12"/>
      <c r="S16" s="12"/>
      <c r="T16" s="12"/>
    </row>
    <row r="17" spans="1:12" s="12" customFormat="1" ht="12.75" customHeight="1">
      <c r="A17" s="11"/>
      <c r="B17" s="333" t="str">
        <f>Translations!$B$552</f>
        <v>For further reading please consult section 6.6 of Guidance Document 2. This document can be downloaded from:</v>
      </c>
      <c r="C17" s="333"/>
      <c r="D17" s="333"/>
      <c r="E17" s="333"/>
      <c r="F17" s="333"/>
      <c r="G17" s="333"/>
      <c r="H17" s="333"/>
      <c r="I17" s="333"/>
      <c r="J17" s="333"/>
      <c r="K17" s="333"/>
      <c r="L17" s="333"/>
    </row>
    <row r="18" spans="1:12" s="12" customFormat="1" ht="12.75" customHeight="1">
      <c r="A18" s="11"/>
      <c r="B18" s="368" t="str">
        <f>Translations!$B$518</f>
        <v>http://ec.europa.eu/clima/policies/ets/monitoring/documentation_en.htm</v>
      </c>
      <c r="C18" s="333"/>
      <c r="D18" s="333"/>
      <c r="E18" s="333"/>
      <c r="F18" s="333"/>
      <c r="G18" s="333"/>
      <c r="H18" s="333"/>
      <c r="I18" s="333"/>
      <c r="J18" s="333"/>
      <c r="K18" s="333"/>
      <c r="L18" s="333"/>
    </row>
    <row r="19" spans="1:12" s="12" customFormat="1" ht="12.75" customHeight="1">
      <c r="A19" s="11"/>
      <c r="B19" s="199"/>
      <c r="C19" s="196"/>
      <c r="D19" s="196"/>
      <c r="E19" s="196"/>
      <c r="F19" s="196"/>
      <c r="G19" s="196"/>
      <c r="H19" s="196"/>
      <c r="I19" s="196"/>
      <c r="J19" s="196"/>
      <c r="K19" s="196"/>
      <c r="L19" s="196"/>
    </row>
    <row r="20" spans="1:12" s="12" customFormat="1" ht="12.75">
      <c r="A20" s="11"/>
      <c r="B20" s="332" t="str">
        <f>Translations!$B$19</f>
        <v>Furthermore, Article 74(1) states:</v>
      </c>
      <c r="C20" s="332"/>
      <c r="D20" s="332"/>
      <c r="E20" s="332"/>
      <c r="F20" s="332"/>
      <c r="G20" s="332"/>
      <c r="H20" s="332"/>
      <c r="I20" s="332"/>
      <c r="J20" s="332"/>
      <c r="K20" s="332"/>
      <c r="L20" s="332"/>
    </row>
    <row r="21" spans="1:12" s="12" customFormat="1" ht="63.75" customHeight="1">
      <c r="A21" s="11"/>
      <c r="B21" s="360" t="str">
        <f>Translations!$B$20</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21" s="360"/>
      <c r="D21" s="360"/>
      <c r="E21" s="360"/>
      <c r="F21" s="360"/>
      <c r="G21" s="360"/>
      <c r="H21" s="360"/>
      <c r="I21" s="360"/>
      <c r="J21" s="360"/>
      <c r="K21" s="360"/>
      <c r="L21" s="360"/>
    </row>
    <row r="22" spans="1:12" s="12" customFormat="1" ht="63.75" customHeight="1">
      <c r="A22" s="11"/>
      <c r="B22" s="333" t="str">
        <f>Translations!$B$605</f>
        <v>Member States may choose to request less information from aircraft operators than advised in this template, if it concerns information already held by the competent authority and it will not affect the clarity of the present report. In particular, information such as address data, applied tiers, etc. may be re-used if it is already held by the competent authority in an ETS electronic database, requiring the aircraft operator only to add specific information about the improvements which have been made, are planned or are proposed but will not be implemented, and the reasons.</v>
      </c>
      <c r="C22" s="333"/>
      <c r="D22" s="333"/>
      <c r="E22" s="333"/>
      <c r="F22" s="333"/>
      <c r="G22" s="333"/>
      <c r="H22" s="333"/>
      <c r="I22" s="333"/>
      <c r="J22" s="333"/>
      <c r="K22" s="333"/>
      <c r="L22" s="333"/>
    </row>
    <row r="23" spans="1:12" s="12" customFormat="1" ht="4.5" customHeight="1">
      <c r="A23" s="11"/>
      <c r="B23" s="199"/>
      <c r="C23" s="196"/>
      <c r="D23" s="196"/>
      <c r="E23" s="196"/>
      <c r="F23" s="196"/>
      <c r="G23" s="196"/>
      <c r="H23" s="196"/>
      <c r="I23" s="196"/>
      <c r="J23" s="196"/>
      <c r="K23" s="196"/>
      <c r="L23" s="196"/>
    </row>
    <row r="24" spans="1:12" s="12" customFormat="1" ht="12.75" customHeight="1">
      <c r="A24" s="11">
        <v>3</v>
      </c>
      <c r="B24" s="333" t="str">
        <f>Translations!$B$553</f>
        <v>This file constitutes the said template developed by the Commission services for the purpose of reporting improvements.</v>
      </c>
      <c r="C24" s="333"/>
      <c r="D24" s="333"/>
      <c r="E24" s="333"/>
      <c r="F24" s="333"/>
      <c r="G24" s="333"/>
      <c r="H24" s="333"/>
      <c r="I24" s="333"/>
      <c r="J24" s="333"/>
      <c r="K24" s="333"/>
      <c r="L24" s="333"/>
    </row>
    <row r="25" spans="1:13" s="12" customFormat="1" ht="12.75" customHeight="1">
      <c r="A25" s="11"/>
      <c r="B25" s="333" t="str">
        <f>Translations!$B$554</f>
        <v>This reporting template must not exceed the requirements of the MRR. Please therefore also see the colour coding used in the template below.</v>
      </c>
      <c r="C25" s="333"/>
      <c r="D25" s="333"/>
      <c r="E25" s="333"/>
      <c r="F25" s="333"/>
      <c r="G25" s="333"/>
      <c r="H25" s="333"/>
      <c r="I25" s="333"/>
      <c r="J25" s="333"/>
      <c r="K25" s="333"/>
      <c r="L25" s="333"/>
      <c r="M25" s="193"/>
    </row>
    <row r="26" spans="1:12" s="12" customFormat="1" ht="12.75" customHeight="1">
      <c r="A26" s="11"/>
      <c r="B26" s="332" t="str">
        <f>Translations!$B$517</f>
        <v>This reporting template represents the views of the Commission services at the time of publication. </v>
      </c>
      <c r="C26" s="332"/>
      <c r="D26" s="332"/>
      <c r="E26" s="332"/>
      <c r="F26" s="332"/>
      <c r="G26" s="332"/>
      <c r="H26" s="332"/>
      <c r="I26" s="332"/>
      <c r="J26" s="332"/>
      <c r="K26" s="332"/>
      <c r="L26" s="332"/>
    </row>
    <row r="27" spans="1:12" s="12" customFormat="1" ht="12.75" customHeight="1">
      <c r="A27" s="11"/>
      <c r="B27" s="1"/>
      <c r="C27" s="1"/>
      <c r="D27" s="1"/>
      <c r="E27" s="1"/>
      <c r="F27" s="1"/>
      <c r="G27" s="1"/>
      <c r="H27" s="1"/>
      <c r="I27" s="1"/>
      <c r="J27" s="1"/>
      <c r="K27" s="1"/>
      <c r="L27" s="1"/>
    </row>
    <row r="28" spans="1:12" s="12" customFormat="1" ht="51" customHeight="1">
      <c r="A28" s="15"/>
      <c r="B28" s="369" t="str">
        <f>Translations!$B$555</f>
        <v>This is the final version of the improvement report template for aircraft operators, as endorsed by the Climate Change Committee in its meeting on 18 September 2013.</v>
      </c>
      <c r="C28" s="370"/>
      <c r="D28" s="370"/>
      <c r="E28" s="370"/>
      <c r="F28" s="370"/>
      <c r="G28" s="370"/>
      <c r="H28" s="370"/>
      <c r="I28" s="370"/>
      <c r="J28" s="370"/>
      <c r="K28" s="370"/>
      <c r="L28" s="371"/>
    </row>
    <row r="29" spans="1:12" s="12" customFormat="1" ht="4.5" customHeight="1">
      <c r="A29" s="15"/>
      <c r="B29" s="6"/>
      <c r="C29" s="6"/>
      <c r="D29" s="6"/>
      <c r="E29" s="6"/>
      <c r="F29" s="6"/>
      <c r="G29" s="6"/>
      <c r="H29" s="6"/>
      <c r="I29" s="6"/>
      <c r="J29" s="6"/>
      <c r="K29" s="6"/>
      <c r="L29" s="6"/>
    </row>
    <row r="30" spans="1:12" s="12" customFormat="1" ht="12.75" customHeight="1">
      <c r="A30" s="11">
        <v>4</v>
      </c>
      <c r="B30" s="332" t="str">
        <f>Translations!$B$21</f>
        <v>All Commission guidance documents on the Monitoring and Reporting Regulation can be found at:</v>
      </c>
      <c r="C30" s="332"/>
      <c r="D30" s="332"/>
      <c r="E30" s="332"/>
      <c r="F30" s="332"/>
      <c r="G30" s="332"/>
      <c r="H30" s="332"/>
      <c r="I30" s="332"/>
      <c r="J30" s="332"/>
      <c r="K30" s="332"/>
      <c r="L30" s="332"/>
    </row>
    <row r="31" spans="1:12" s="12" customFormat="1" ht="12.75" customHeight="1">
      <c r="A31" s="11"/>
      <c r="B31" s="334" t="str">
        <f>Translations!$B$518</f>
        <v>http://ec.europa.eu/clima/policies/ets/monitoring/documentation_en.htm</v>
      </c>
      <c r="C31" s="334"/>
      <c r="D31" s="334"/>
      <c r="E31" s="334"/>
      <c r="F31" s="334"/>
      <c r="G31" s="334"/>
      <c r="H31" s="334"/>
      <c r="I31" s="334"/>
      <c r="J31" s="334"/>
      <c r="K31" s="334"/>
      <c r="L31" s="335"/>
    </row>
    <row r="32" spans="1:12" s="12" customFormat="1" ht="12.75">
      <c r="A32" s="11"/>
      <c r="B32" s="13"/>
      <c r="C32" s="13"/>
      <c r="D32" s="13"/>
      <c r="E32" s="13"/>
      <c r="F32" s="13"/>
      <c r="G32" s="13"/>
      <c r="H32" s="13"/>
      <c r="I32" s="13"/>
      <c r="J32" s="13"/>
      <c r="K32" s="13"/>
      <c r="L32" s="14"/>
    </row>
    <row r="33" spans="1:12" s="23" customFormat="1" ht="15.75">
      <c r="A33" s="11">
        <v>5</v>
      </c>
      <c r="B33" s="331" t="str">
        <f>Translations!$B$23</f>
        <v>Before you use this file, please carry out the following steps:</v>
      </c>
      <c r="C33" s="331"/>
      <c r="D33" s="331"/>
      <c r="E33" s="331"/>
      <c r="F33" s="331"/>
      <c r="G33" s="331"/>
      <c r="H33" s="331"/>
      <c r="I33" s="331"/>
      <c r="J33" s="331"/>
      <c r="K33" s="331"/>
      <c r="L33" s="331"/>
    </row>
    <row r="34" spans="1:12" ht="42.75" customHeight="1">
      <c r="A34" s="11"/>
      <c r="B34" s="140" t="s">
        <v>187</v>
      </c>
      <c r="C34" s="365" t="str">
        <f>Translations!$B$24</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34" s="329"/>
      <c r="E34" s="329"/>
      <c r="F34" s="329"/>
      <c r="G34" s="329"/>
      <c r="H34" s="329"/>
      <c r="I34" s="329"/>
      <c r="J34" s="329"/>
      <c r="K34" s="329"/>
      <c r="L34" s="329"/>
    </row>
    <row r="35" spans="1:12" ht="29.25" customHeight="1">
      <c r="A35" s="11"/>
      <c r="B35" s="140" t="s">
        <v>190</v>
      </c>
      <c r="C35" s="329" t="str">
        <f>Translations!$B$25</f>
        <v>Identify the Competent Authority (CA) responsible for your case in that administering Member State (there may be more than one CA per Member State). </v>
      </c>
      <c r="D35" s="329"/>
      <c r="E35" s="329"/>
      <c r="F35" s="329"/>
      <c r="G35" s="329"/>
      <c r="H35" s="329"/>
      <c r="I35" s="329"/>
      <c r="J35" s="329"/>
      <c r="K35" s="329"/>
      <c r="L35" s="329"/>
    </row>
    <row r="36" spans="1:12" ht="30.75" customHeight="1">
      <c r="A36" s="11"/>
      <c r="B36" s="140" t="s">
        <v>200</v>
      </c>
      <c r="C36" s="329" t="str">
        <f>Translations!$B$26</f>
        <v>Check the CA's webpage or directly contact the CA in order to find out if you have the correct version of the template. The template version is clearly indicated on the cover page of this file.</v>
      </c>
      <c r="D36" s="329"/>
      <c r="E36" s="329"/>
      <c r="F36" s="329"/>
      <c r="G36" s="329"/>
      <c r="H36" s="329"/>
      <c r="I36" s="329"/>
      <c r="J36" s="329"/>
      <c r="K36" s="329"/>
      <c r="L36" s="329"/>
    </row>
    <row r="37" spans="1:12" ht="29.25" customHeight="1">
      <c r="A37" s="11"/>
      <c r="B37" s="140" t="s">
        <v>191</v>
      </c>
      <c r="C37" s="329" t="str">
        <f>Translations!$B$27</f>
        <v>Some Member States may require you to use an alternative system, such as Internet-based forms instead of a spreadsheet. Check your administering Member State requirements. In this case the CA will provide further information to you.</v>
      </c>
      <c r="D37" s="329"/>
      <c r="E37" s="329"/>
      <c r="F37" s="329"/>
      <c r="G37" s="329"/>
      <c r="H37" s="329"/>
      <c r="I37" s="329"/>
      <c r="J37" s="329"/>
      <c r="K37" s="329"/>
      <c r="L37" s="329"/>
    </row>
    <row r="38" spans="1:12" s="12" customFormat="1" ht="12.75">
      <c r="A38" s="11"/>
      <c r="B38" s="140" t="s">
        <v>192</v>
      </c>
      <c r="C38" s="332" t="str">
        <f>Translations!$B$28</f>
        <v>Read carefully the instructions below for filling this template.</v>
      </c>
      <c r="D38" s="332"/>
      <c r="E38" s="332"/>
      <c r="F38" s="332"/>
      <c r="G38" s="332"/>
      <c r="H38" s="332"/>
      <c r="I38" s="332"/>
      <c r="J38" s="332"/>
      <c r="K38" s="332"/>
      <c r="L38" s="332"/>
    </row>
    <row r="39" spans="1:12" ht="12.75">
      <c r="A39" s="11"/>
      <c r="B39" s="329"/>
      <c r="C39" s="329"/>
      <c r="D39" s="329"/>
      <c r="E39" s="329"/>
      <c r="F39" s="329"/>
      <c r="G39" s="329"/>
      <c r="H39" s="329"/>
      <c r="I39" s="329"/>
      <c r="J39" s="329"/>
      <c r="K39" s="329"/>
      <c r="L39" s="329"/>
    </row>
    <row r="40" spans="1:12" ht="15" customHeight="1">
      <c r="A40" s="11">
        <f>A33+1</f>
        <v>6</v>
      </c>
      <c r="B40" s="361" t="str">
        <f>Translations!$B$519</f>
        <v>This emission report must be submitted to your Competent Authority ("CA") to the following address:</v>
      </c>
      <c r="C40" s="361"/>
      <c r="D40" s="361"/>
      <c r="E40" s="361"/>
      <c r="F40" s="361"/>
      <c r="G40" s="361"/>
      <c r="H40" s="361"/>
      <c r="I40" s="361"/>
      <c r="J40" s="361"/>
      <c r="K40" s="361"/>
      <c r="L40" s="361"/>
    </row>
    <row r="41" spans="1:12" ht="12.75">
      <c r="A41" s="11"/>
      <c r="B41" s="141"/>
      <c r="C41" s="141"/>
      <c r="D41" s="141"/>
      <c r="E41" s="141"/>
      <c r="F41" s="141"/>
      <c r="G41" s="141"/>
      <c r="H41" s="141"/>
      <c r="I41" s="141"/>
      <c r="J41" s="141"/>
      <c r="K41" s="141"/>
      <c r="L41" s="142"/>
    </row>
    <row r="42" spans="2:12" ht="12.75">
      <c r="B42" s="24"/>
      <c r="C42" s="24"/>
      <c r="D42" s="24"/>
      <c r="E42" s="340" t="str">
        <f>Translations!$B$29</f>
        <v>Detailed address to be provided by the Member State</v>
      </c>
      <c r="F42" s="341"/>
      <c r="G42" s="341"/>
      <c r="H42" s="342"/>
      <c r="I42" s="24"/>
      <c r="J42" s="24"/>
      <c r="K42" s="24"/>
      <c r="L42" s="25"/>
    </row>
    <row r="43" spans="2:12" ht="12.75">
      <c r="B43" s="24"/>
      <c r="C43" s="24"/>
      <c r="D43" s="24"/>
      <c r="E43" s="343"/>
      <c r="F43" s="344"/>
      <c r="G43" s="344"/>
      <c r="H43" s="345"/>
      <c r="I43" s="24"/>
      <c r="J43" s="24"/>
      <c r="K43" s="24"/>
      <c r="L43" s="25"/>
    </row>
    <row r="44" spans="2:12" ht="12.75">
      <c r="B44" s="24"/>
      <c r="C44" s="24"/>
      <c r="D44" s="24"/>
      <c r="E44" s="343"/>
      <c r="F44" s="344"/>
      <c r="G44" s="344"/>
      <c r="H44" s="345"/>
      <c r="I44" s="24"/>
      <c r="J44" s="24"/>
      <c r="K44" s="24"/>
      <c r="L44" s="25"/>
    </row>
    <row r="45" spans="2:12" ht="12.75">
      <c r="B45" s="24"/>
      <c r="D45" s="24"/>
      <c r="E45" s="343"/>
      <c r="F45" s="344"/>
      <c r="G45" s="344"/>
      <c r="H45" s="345"/>
      <c r="I45" s="24"/>
      <c r="J45" s="24"/>
      <c r="K45" s="24"/>
      <c r="L45" s="25"/>
    </row>
    <row r="46" spans="2:12" ht="12.75">
      <c r="B46" s="24"/>
      <c r="C46" s="24"/>
      <c r="D46" s="24"/>
      <c r="E46" s="343"/>
      <c r="F46" s="344"/>
      <c r="G46" s="344"/>
      <c r="H46" s="345"/>
      <c r="I46" s="24"/>
      <c r="J46" s="24"/>
      <c r="K46" s="24"/>
      <c r="L46" s="25"/>
    </row>
    <row r="47" spans="2:12" ht="12.75">
      <c r="B47" s="24"/>
      <c r="C47" s="24"/>
      <c r="D47" s="24"/>
      <c r="E47" s="343"/>
      <c r="F47" s="344"/>
      <c r="G47" s="344"/>
      <c r="H47" s="345"/>
      <c r="I47" s="24"/>
      <c r="J47" s="24"/>
      <c r="K47" s="24"/>
      <c r="L47" s="25"/>
    </row>
    <row r="48" spans="2:12" ht="12.75">
      <c r="B48" s="24"/>
      <c r="C48" s="24"/>
      <c r="D48" s="24"/>
      <c r="E48" s="343"/>
      <c r="F48" s="344"/>
      <c r="G48" s="344"/>
      <c r="H48" s="345"/>
      <c r="I48" s="24"/>
      <c r="J48" s="24"/>
      <c r="K48" s="24"/>
      <c r="L48" s="25"/>
    </row>
    <row r="49" spans="2:12" ht="12.75">
      <c r="B49" s="24"/>
      <c r="C49" s="24"/>
      <c r="D49" s="24"/>
      <c r="E49" s="346"/>
      <c r="F49" s="347"/>
      <c r="G49" s="347"/>
      <c r="H49" s="348"/>
      <c r="I49" s="24"/>
      <c r="J49" s="24"/>
      <c r="K49" s="24"/>
      <c r="L49" s="25"/>
    </row>
    <row r="50" spans="2:12" ht="12.75">
      <c r="B50" s="24"/>
      <c r="C50" s="24"/>
      <c r="D50" s="24"/>
      <c r="E50" s="24"/>
      <c r="F50" s="24"/>
      <c r="G50" s="24"/>
      <c r="H50" s="24"/>
      <c r="I50" s="24"/>
      <c r="J50" s="24"/>
      <c r="K50" s="24"/>
      <c r="L50" s="25"/>
    </row>
    <row r="51" spans="1:12" ht="33" customHeight="1">
      <c r="A51" s="11">
        <f>A40+1</f>
        <v>7</v>
      </c>
      <c r="B51" s="329" t="str">
        <f>Translations!$B$520</f>
        <v>Contact your Competent Authority if you need assistance to complete your Improvement Report. Some Member States have produced guidance documents which you may find useful in addition to the Commission's guidance mentioned above.</v>
      </c>
      <c r="C51" s="329"/>
      <c r="D51" s="329"/>
      <c r="E51" s="329"/>
      <c r="F51" s="329"/>
      <c r="G51" s="329"/>
      <c r="H51" s="329"/>
      <c r="I51" s="329"/>
      <c r="J51" s="329"/>
      <c r="K51" s="329"/>
      <c r="L51" s="329"/>
    </row>
    <row r="52" spans="1:12" ht="63.75" customHeight="1">
      <c r="A52" s="11">
        <f>A51+1</f>
        <v>8</v>
      </c>
      <c r="B52" s="335" t="str">
        <f>Translations!$B$521</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52" s="336"/>
      <c r="D52" s="336"/>
      <c r="E52" s="336"/>
      <c r="F52" s="336"/>
      <c r="G52" s="336"/>
      <c r="H52" s="336"/>
      <c r="I52" s="336"/>
      <c r="J52" s="336"/>
      <c r="K52" s="336"/>
      <c r="L52" s="336"/>
    </row>
    <row r="53" spans="1:12" ht="12.75">
      <c r="A53" s="11"/>
      <c r="B53" s="13"/>
      <c r="C53" s="13"/>
      <c r="D53" s="13"/>
      <c r="E53" s="13"/>
      <c r="F53" s="13"/>
      <c r="G53" s="13"/>
      <c r="H53" s="13"/>
      <c r="I53" s="13"/>
      <c r="J53" s="13"/>
      <c r="K53" s="13"/>
      <c r="L53" s="14"/>
    </row>
    <row r="54" spans="1:12" ht="15.75">
      <c r="A54" s="11">
        <f>A52+1</f>
        <v>9</v>
      </c>
      <c r="B54" s="331" t="str">
        <f>Translations!$B$30</f>
        <v>Information sources:</v>
      </c>
      <c r="C54" s="331"/>
      <c r="D54" s="331"/>
      <c r="E54" s="331"/>
      <c r="F54" s="331"/>
      <c r="G54" s="331"/>
      <c r="H54" s="331"/>
      <c r="I54" s="331"/>
      <c r="J54" s="331"/>
      <c r="K54" s="331"/>
      <c r="L54" s="331"/>
    </row>
    <row r="55" spans="1:12" ht="12.75">
      <c r="A55" s="11"/>
      <c r="B55" s="143" t="str">
        <f>Translations!$B$31</f>
        <v>EU Websites:</v>
      </c>
      <c r="C55" s="13"/>
      <c r="D55" s="13"/>
      <c r="E55" s="13"/>
      <c r="F55" s="13"/>
      <c r="G55" s="13"/>
      <c r="H55" s="13"/>
      <c r="I55" s="13"/>
      <c r="J55" s="13"/>
      <c r="K55" s="13"/>
      <c r="L55" s="14"/>
    </row>
    <row r="56" spans="1:12" s="12" customFormat="1" ht="12.75">
      <c r="A56" s="11"/>
      <c r="B56" s="13" t="str">
        <f>Translations!$B$32</f>
        <v>EU-Legislation:</v>
      </c>
      <c r="C56" s="13"/>
      <c r="D56" s="372" t="str">
        <f>Translations!$B$33</f>
        <v>http://eur-lex.europa.eu/en/index.htm </v>
      </c>
      <c r="E56" s="373"/>
      <c r="F56" s="373"/>
      <c r="G56" s="373"/>
      <c r="H56" s="373"/>
      <c r="I56" s="373"/>
      <c r="J56" s="13"/>
      <c r="K56" s="13"/>
      <c r="L56" s="14"/>
    </row>
    <row r="57" spans="1:12" s="12" customFormat="1" ht="12.75">
      <c r="A57" s="11"/>
      <c r="B57" s="13" t="str">
        <f>Translations!$B$34</f>
        <v>EU ETS general:</v>
      </c>
      <c r="C57" s="13"/>
      <c r="D57" s="367" t="str">
        <f>Translations!$B$35</f>
        <v>http://ec.europa.eu/clima/policies/ets/index_en.htm</v>
      </c>
      <c r="E57" s="336"/>
      <c r="F57" s="336"/>
      <c r="G57" s="336"/>
      <c r="H57" s="336"/>
      <c r="I57" s="336"/>
      <c r="J57" s="13"/>
      <c r="K57" s="13"/>
      <c r="L57" s="14"/>
    </row>
    <row r="58" spans="1:12" s="12" customFormat="1" ht="12.75">
      <c r="A58" s="11"/>
      <c r="B58" s="13" t="str">
        <f>Translations!$B$36</f>
        <v>Aviation EU ETS: </v>
      </c>
      <c r="C58" s="13"/>
      <c r="D58" s="367" t="str">
        <f>Translations!$B$37</f>
        <v>http://ec.europa.eu/clima/policies/transport/aviation/index_en.htm</v>
      </c>
      <c r="E58" s="336"/>
      <c r="F58" s="336"/>
      <c r="G58" s="336"/>
      <c r="H58" s="336"/>
      <c r="I58" s="336"/>
      <c r="J58" s="13"/>
      <c r="K58" s="13"/>
      <c r="L58" s="14"/>
    </row>
    <row r="59" spans="1:12" s="12" customFormat="1" ht="12.75">
      <c r="A59" s="11"/>
      <c r="B59" s="13" t="str">
        <f>Translations!$B$38</f>
        <v>Monitoring and Reporting in the EU ETS: </v>
      </c>
      <c r="C59" s="13"/>
      <c r="D59" s="13"/>
      <c r="E59" s="13"/>
      <c r="F59" s="13"/>
      <c r="G59" s="13"/>
      <c r="H59" s="13"/>
      <c r="I59" s="13"/>
      <c r="J59" s="13"/>
      <c r="K59" s="13"/>
      <c r="L59" s="14"/>
    </row>
    <row r="60" spans="1:12" s="12" customFormat="1" ht="12.75">
      <c r="A60" s="11"/>
      <c r="B60" s="13"/>
      <c r="C60" s="13"/>
      <c r="D60" s="372" t="str">
        <f>Translations!$B$22</f>
        <v>http://ec.europa.eu/clima/policies/ets/monitoring/index_en.htm</v>
      </c>
      <c r="E60" s="373"/>
      <c r="F60" s="373"/>
      <c r="G60" s="373"/>
      <c r="H60" s="373"/>
      <c r="I60" s="373"/>
      <c r="J60" s="13"/>
      <c r="K60" s="13"/>
      <c r="L60" s="14"/>
    </row>
    <row r="61" spans="1:12" s="12" customFormat="1" ht="12.75">
      <c r="A61" s="11"/>
      <c r="B61" s="13"/>
      <c r="C61" s="13"/>
      <c r="D61" s="73"/>
      <c r="E61" s="16"/>
      <c r="F61" s="16"/>
      <c r="G61" s="16"/>
      <c r="H61" s="16"/>
      <c r="I61" s="16"/>
      <c r="J61" s="13"/>
      <c r="K61" s="13"/>
      <c r="L61" s="14"/>
    </row>
    <row r="62" spans="1:12" ht="12.75">
      <c r="A62" s="11"/>
      <c r="B62" s="143" t="str">
        <f>Translations!$B$39</f>
        <v>Other Websites:</v>
      </c>
      <c r="C62" s="13"/>
      <c r="D62" s="13"/>
      <c r="E62" s="13"/>
      <c r="F62" s="13"/>
      <c r="G62" s="13"/>
      <c r="H62" s="13"/>
      <c r="I62" s="13"/>
      <c r="J62" s="13"/>
      <c r="K62" s="13"/>
      <c r="L62" s="14"/>
    </row>
    <row r="63" spans="2:9" ht="12.75">
      <c r="B63" s="27" t="str">
        <f>Translations!$B$40</f>
        <v>&lt;to be provided by Member State&gt;</v>
      </c>
      <c r="C63" s="27"/>
      <c r="D63" s="27"/>
      <c r="E63" s="27"/>
      <c r="F63" s="27"/>
      <c r="G63" s="27"/>
      <c r="H63" s="27"/>
      <c r="I63" s="27"/>
    </row>
    <row r="64" spans="2:9" ht="12.75">
      <c r="B64" s="27"/>
      <c r="C64" s="27"/>
      <c r="D64" s="27"/>
      <c r="E64" s="27"/>
      <c r="F64" s="27"/>
      <c r="G64" s="27"/>
      <c r="H64" s="27"/>
      <c r="I64" s="27"/>
    </row>
    <row r="65" ht="12.75">
      <c r="B65" s="13" t="str">
        <f>Translations!$B$41</f>
        <v>Helpdesk:</v>
      </c>
    </row>
    <row r="66" spans="2:9" ht="12.75">
      <c r="B66" s="27" t="str">
        <f>Translations!$B$42</f>
        <v>&lt;to be provided by Member State, if relevant&gt;</v>
      </c>
      <c r="C66" s="27"/>
      <c r="D66" s="27"/>
      <c r="E66" s="27"/>
      <c r="F66" s="27"/>
      <c r="G66" s="27"/>
      <c r="H66" s="27"/>
      <c r="I66" s="27"/>
    </row>
    <row r="67" spans="2:9" ht="12.75">
      <c r="B67" s="27"/>
      <c r="C67" s="27"/>
      <c r="D67" s="27"/>
      <c r="E67" s="27"/>
      <c r="F67" s="27"/>
      <c r="G67" s="27"/>
      <c r="H67" s="27"/>
      <c r="I67" s="27"/>
    </row>
    <row r="70" spans="1:12" ht="15.75">
      <c r="A70" s="11">
        <f>A54+1</f>
        <v>10</v>
      </c>
      <c r="B70" s="331" t="str">
        <f>Translations!$B$43</f>
        <v>How to use this file:</v>
      </c>
      <c r="C70" s="331"/>
      <c r="D70" s="331"/>
      <c r="E70" s="331"/>
      <c r="F70" s="331"/>
      <c r="G70" s="331"/>
      <c r="H70" s="331"/>
      <c r="I70" s="331"/>
      <c r="J70" s="331"/>
      <c r="K70" s="331"/>
      <c r="L70" s="331"/>
    </row>
    <row r="71" spans="1:12" ht="25.5" customHeight="1">
      <c r="A71" s="11"/>
      <c r="B71" s="332" t="str">
        <f>Translations!$B$522</f>
        <v>This template has been developed to accommodate the minimum content of an annual emissions report required by the MRR. Operators should therefore refer to the MRR and additional Member State requirements (if any) when completing.</v>
      </c>
      <c r="C71" s="332"/>
      <c r="D71" s="332"/>
      <c r="E71" s="332"/>
      <c r="F71" s="332"/>
      <c r="G71" s="332"/>
      <c r="H71" s="332"/>
      <c r="I71" s="332"/>
      <c r="J71" s="332"/>
      <c r="K71" s="332"/>
      <c r="L71" s="351"/>
    </row>
    <row r="72" spans="1:12" s="24" customFormat="1" ht="26.25" customHeight="1">
      <c r="A72" s="11"/>
      <c r="B72" s="336" t="str">
        <f>Translations!$B$44</f>
        <v>It is recommended that you go through the file from start to end. There are a few functions which will guide you through the form which depend on previous input, such as cells changing colour if an input is not needed (see colour codes below).</v>
      </c>
      <c r="C72" s="336"/>
      <c r="D72" s="336"/>
      <c r="E72" s="336"/>
      <c r="F72" s="336"/>
      <c r="G72" s="336"/>
      <c r="H72" s="336"/>
      <c r="I72" s="336"/>
      <c r="J72" s="336"/>
      <c r="K72" s="336"/>
      <c r="L72" s="337"/>
    </row>
    <row r="73" spans="1:12" s="24" customFormat="1" ht="43.5" customHeight="1">
      <c r="A73" s="11"/>
      <c r="B73" s="336" t="str">
        <f>Translations!$B$45</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73" s="336"/>
      <c r="D73" s="336"/>
      <c r="E73" s="336"/>
      <c r="F73" s="336"/>
      <c r="G73" s="336"/>
      <c r="H73" s="336"/>
      <c r="I73" s="336"/>
      <c r="J73" s="336"/>
      <c r="K73" s="336"/>
      <c r="L73" s="337"/>
    </row>
    <row r="74" spans="1:12" s="24" customFormat="1" ht="12.75">
      <c r="A74" s="20"/>
      <c r="B74" s="338" t="str">
        <f>Translations!$B$46</f>
        <v>Colour codes and fonts:</v>
      </c>
      <c r="C74" s="338"/>
      <c r="D74" s="338"/>
      <c r="E74" s="338"/>
      <c r="F74" s="338"/>
      <c r="G74" s="338"/>
      <c r="H74" s="338"/>
      <c r="I74" s="338"/>
      <c r="J74" s="338"/>
      <c r="K74" s="338"/>
      <c r="L74" s="339"/>
    </row>
    <row r="75" spans="3:12" s="12" customFormat="1" ht="12.75">
      <c r="C75" s="309" t="str">
        <f>Translations!$B$47</f>
        <v>Black bold text:</v>
      </c>
      <c r="D75" s="359"/>
      <c r="E75" s="332" t="str">
        <f>Translations!$B$48</f>
        <v>This is text provided by the Commission template. It should be kept as it is.</v>
      </c>
      <c r="F75" s="332"/>
      <c r="G75" s="332"/>
      <c r="H75" s="332"/>
      <c r="I75" s="332"/>
      <c r="J75" s="332"/>
      <c r="K75" s="332"/>
      <c r="L75" s="351"/>
    </row>
    <row r="76" spans="3:12" s="12" customFormat="1" ht="25.5" customHeight="1">
      <c r="C76" s="366" t="str">
        <f>Translations!$B$49</f>
        <v>Smaller italic text:</v>
      </c>
      <c r="D76" s="366"/>
      <c r="E76" s="332" t="str">
        <f>Translations!$B$50</f>
        <v>This text gives further explanations. Member States may add further explanations in MS specific versions of the template.</v>
      </c>
      <c r="F76" s="332"/>
      <c r="G76" s="332"/>
      <c r="H76" s="332"/>
      <c r="I76" s="332"/>
      <c r="J76" s="332"/>
      <c r="K76" s="332"/>
      <c r="L76" s="351"/>
    </row>
    <row r="77" spans="3:12" s="12" customFormat="1" ht="12.75">
      <c r="C77" s="378"/>
      <c r="D77" s="379"/>
      <c r="E77" s="351" t="str">
        <f>Translations!$B$51</f>
        <v>Light yellow fields indicate input fields.</v>
      </c>
      <c r="F77" s="352"/>
      <c r="G77" s="352"/>
      <c r="H77" s="352"/>
      <c r="I77" s="352"/>
      <c r="J77" s="352"/>
      <c r="K77" s="352"/>
      <c r="L77" s="352"/>
    </row>
    <row r="78" spans="3:12" s="12" customFormat="1" ht="12.75">
      <c r="C78" s="376"/>
      <c r="D78" s="377"/>
      <c r="E78" s="351" t="str">
        <f>Translations!$B$52</f>
        <v>Green fields show automatically calculated results. Red text indicates error messages (missing data etc.).</v>
      </c>
      <c r="F78" s="352"/>
      <c r="G78" s="352"/>
      <c r="H78" s="352"/>
      <c r="I78" s="352"/>
      <c r="J78" s="352"/>
      <c r="K78" s="352"/>
      <c r="L78" s="352"/>
    </row>
    <row r="79" spans="3:12" s="12" customFormat="1" ht="12.75">
      <c r="C79" s="374"/>
      <c r="D79" s="375"/>
      <c r="E79" s="351" t="str">
        <f>Translations!$B$53</f>
        <v>Shaded fields indicate that an input in another field makes the input here irrelevant.</v>
      </c>
      <c r="F79" s="332"/>
      <c r="G79" s="332"/>
      <c r="H79" s="332"/>
      <c r="I79" s="332"/>
      <c r="J79" s="332"/>
      <c r="K79" s="332"/>
      <c r="L79" s="351"/>
    </row>
    <row r="80" spans="3:12" s="12" customFormat="1" ht="12.75">
      <c r="C80" s="30"/>
      <c r="D80" s="31"/>
      <c r="E80" s="332" t="str">
        <f>Translations!$B$54</f>
        <v>Grey shaded areas should be filled by Member States before publishing customized version of the template.</v>
      </c>
      <c r="F80" s="352"/>
      <c r="G80" s="352"/>
      <c r="H80" s="352"/>
      <c r="I80" s="352"/>
      <c r="J80" s="352"/>
      <c r="K80" s="352"/>
      <c r="L80" s="352"/>
    </row>
    <row r="81" spans="1:12" s="24" customFormat="1" ht="12.75">
      <c r="A81" s="20"/>
      <c r="B81" s="28"/>
      <c r="C81" s="28"/>
      <c r="D81" s="28"/>
      <c r="E81" s="28"/>
      <c r="F81" s="28"/>
      <c r="G81" s="28"/>
      <c r="H81" s="28"/>
      <c r="I81" s="28"/>
      <c r="J81" s="28"/>
      <c r="K81" s="28"/>
      <c r="L81" s="29"/>
    </row>
    <row r="82" spans="1:12" s="12" customFormat="1" ht="51" customHeight="1">
      <c r="A82" s="11">
        <f>A70+1</f>
        <v>11</v>
      </c>
      <c r="B82" s="357" t="str">
        <f>Translations!$B$523</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82" s="352"/>
      <c r="D82" s="352"/>
      <c r="E82" s="352"/>
      <c r="F82" s="352"/>
      <c r="G82" s="352"/>
      <c r="H82" s="352"/>
      <c r="I82" s="352"/>
      <c r="J82" s="352"/>
      <c r="K82" s="352"/>
      <c r="L82" s="352"/>
    </row>
    <row r="83" spans="1:12" s="12" customFormat="1" ht="51" customHeight="1">
      <c r="A83" s="11">
        <f>A82+1</f>
        <v>12</v>
      </c>
      <c r="B83" s="358" t="str">
        <f>Translations!$B$524</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83" s="354"/>
      <c r="D83" s="354"/>
      <c r="E83" s="354"/>
      <c r="F83" s="354"/>
      <c r="G83" s="354"/>
      <c r="H83" s="354"/>
      <c r="I83" s="354"/>
      <c r="J83" s="354"/>
      <c r="K83" s="354"/>
      <c r="L83" s="359"/>
    </row>
    <row r="84" spans="1:12" s="12" customFormat="1" ht="51" customHeight="1">
      <c r="A84" s="11">
        <f>A83+1</f>
        <v>13</v>
      </c>
      <c r="B84" s="357" t="str">
        <f>Translations!$B$525</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84" s="352"/>
      <c r="D84" s="352"/>
      <c r="E84" s="352"/>
      <c r="F84" s="352"/>
      <c r="G84" s="352"/>
      <c r="H84" s="352"/>
      <c r="I84" s="352"/>
      <c r="J84" s="352"/>
      <c r="K84" s="352"/>
      <c r="L84" s="352"/>
    </row>
    <row r="85" spans="1:12" s="12" customFormat="1" ht="4.5" customHeight="1" thickBot="1">
      <c r="A85" s="33"/>
      <c r="B85" s="353"/>
      <c r="C85" s="354"/>
      <c r="D85" s="354"/>
      <c r="E85" s="354"/>
      <c r="F85" s="354"/>
      <c r="G85" s="354"/>
      <c r="H85" s="354"/>
      <c r="I85" s="354"/>
      <c r="J85" s="354"/>
      <c r="K85" s="354"/>
      <c r="L85" s="38"/>
    </row>
    <row r="86" spans="1:12" s="12" customFormat="1" ht="89.25" customHeight="1" thickBot="1">
      <c r="A86" s="11">
        <f>A84+1</f>
        <v>14</v>
      </c>
      <c r="B86" s="362" t="str">
        <f>Translations!$B$526</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86" s="363"/>
      <c r="D86" s="363"/>
      <c r="E86" s="363"/>
      <c r="F86" s="363"/>
      <c r="G86" s="363"/>
      <c r="H86" s="363"/>
      <c r="I86" s="363"/>
      <c r="J86" s="363"/>
      <c r="K86" s="363"/>
      <c r="L86" s="364"/>
    </row>
    <row r="87" spans="1:12" s="12" customFormat="1" ht="4.5" customHeight="1">
      <c r="A87" s="33"/>
      <c r="B87" s="353"/>
      <c r="C87" s="354"/>
      <c r="D87" s="354"/>
      <c r="E87" s="354"/>
      <c r="F87" s="354"/>
      <c r="G87" s="354"/>
      <c r="H87" s="354"/>
      <c r="I87" s="354"/>
      <c r="J87" s="354"/>
      <c r="K87" s="354"/>
      <c r="L87" s="38"/>
    </row>
    <row r="88" spans="1:12" s="24" customFormat="1" ht="12.75" customHeight="1">
      <c r="A88" s="20"/>
      <c r="B88" s="349" t="str">
        <f>Translations!$B$527</f>
        <v>Note: Formulae must be checked and corrected in particular whenever rows and/or columns are added by aircraft operators.</v>
      </c>
      <c r="C88" s="350"/>
      <c r="D88" s="350"/>
      <c r="E88" s="350"/>
      <c r="F88" s="350"/>
      <c r="G88" s="350"/>
      <c r="H88" s="350"/>
      <c r="I88" s="350"/>
      <c r="J88" s="350"/>
      <c r="K88" s="350"/>
      <c r="L88" s="350"/>
    </row>
    <row r="89" spans="1:12" s="24" customFormat="1" ht="12.75">
      <c r="A89" s="20"/>
      <c r="L89" s="25"/>
    </row>
    <row r="90" spans="1:15" ht="15.75" customHeight="1">
      <c r="A90" s="11">
        <f>A86+1</f>
        <v>15</v>
      </c>
      <c r="B90" s="331" t="str">
        <f>Translations!$B$55</f>
        <v>Member State-specific guidance is listed here:</v>
      </c>
      <c r="C90" s="331"/>
      <c r="D90" s="331"/>
      <c r="E90" s="331"/>
      <c r="F90" s="331"/>
      <c r="G90" s="331"/>
      <c r="H90" s="331"/>
      <c r="I90" s="331"/>
      <c r="J90" s="331"/>
      <c r="K90" s="331"/>
      <c r="L90" s="331"/>
      <c r="N90" s="24"/>
      <c r="O90" s="24"/>
    </row>
    <row r="91" spans="2:15" ht="12.75">
      <c r="B91" s="27"/>
      <c r="C91" s="27"/>
      <c r="D91" s="27"/>
      <c r="E91" s="27"/>
      <c r="F91" s="27"/>
      <c r="G91" s="27"/>
      <c r="H91" s="27"/>
      <c r="I91" s="27"/>
      <c r="J91" s="27"/>
      <c r="K91" s="27"/>
      <c r="L91" s="32"/>
      <c r="N91" s="24"/>
      <c r="O91" s="24"/>
    </row>
    <row r="92" spans="2:15" ht="12.75">
      <c r="B92" s="27"/>
      <c r="C92" s="27"/>
      <c r="D92" s="27"/>
      <c r="E92" s="27"/>
      <c r="F92" s="27"/>
      <c r="G92" s="27"/>
      <c r="H92" s="27"/>
      <c r="I92" s="27"/>
      <c r="J92" s="27"/>
      <c r="K92" s="27"/>
      <c r="L92" s="32"/>
      <c r="N92" s="24"/>
      <c r="O92" s="24"/>
    </row>
    <row r="93" spans="2:12" ht="12.75">
      <c r="B93" s="27"/>
      <c r="C93" s="27"/>
      <c r="D93" s="27"/>
      <c r="E93" s="27"/>
      <c r="F93" s="27"/>
      <c r="G93" s="27"/>
      <c r="H93" s="27"/>
      <c r="I93" s="27"/>
      <c r="J93" s="27"/>
      <c r="K93" s="27"/>
      <c r="L93" s="32"/>
    </row>
    <row r="94" spans="2:12" ht="12.75">
      <c r="B94" s="27"/>
      <c r="C94" s="27"/>
      <c r="D94" s="27"/>
      <c r="E94" s="27"/>
      <c r="F94" s="27"/>
      <c r="G94" s="27"/>
      <c r="H94" s="27"/>
      <c r="I94" s="27"/>
      <c r="J94" s="27"/>
      <c r="K94" s="27"/>
      <c r="L94" s="32"/>
    </row>
    <row r="95" spans="2:12" ht="12.75">
      <c r="B95" s="27"/>
      <c r="C95" s="27"/>
      <c r="D95" s="27"/>
      <c r="E95" s="27"/>
      <c r="F95" s="27"/>
      <c r="G95" s="27"/>
      <c r="H95" s="27"/>
      <c r="I95" s="27"/>
      <c r="J95" s="27"/>
      <c r="K95" s="27"/>
      <c r="L95" s="32"/>
    </row>
    <row r="96" spans="2:12" ht="12.75">
      <c r="B96" s="27"/>
      <c r="C96" s="27"/>
      <c r="D96" s="27"/>
      <c r="E96" s="27"/>
      <c r="F96" s="27"/>
      <c r="G96" s="27"/>
      <c r="H96" s="27"/>
      <c r="I96" s="27"/>
      <c r="J96" s="27"/>
      <c r="K96" s="27"/>
      <c r="L96" s="32"/>
    </row>
    <row r="97" spans="2:12" ht="12.75">
      <c r="B97" s="27"/>
      <c r="C97" s="27"/>
      <c r="D97" s="27"/>
      <c r="E97" s="27"/>
      <c r="F97" s="27"/>
      <c r="G97" s="27"/>
      <c r="H97" s="27"/>
      <c r="I97" s="27"/>
      <c r="J97" s="27"/>
      <c r="K97" s="27"/>
      <c r="L97" s="32"/>
    </row>
    <row r="98" spans="2:12" ht="12.75">
      <c r="B98" s="27"/>
      <c r="C98" s="27"/>
      <c r="D98" s="27"/>
      <c r="E98" s="27"/>
      <c r="F98" s="27"/>
      <c r="G98" s="27"/>
      <c r="H98" s="27"/>
      <c r="I98" s="27"/>
      <c r="J98" s="27"/>
      <c r="K98" s="27"/>
      <c r="L98" s="32"/>
    </row>
    <row r="99" spans="2:12" ht="12.75">
      <c r="B99" s="27"/>
      <c r="C99" s="27"/>
      <c r="D99" s="27"/>
      <c r="E99" s="27"/>
      <c r="F99" s="27"/>
      <c r="G99" s="27"/>
      <c r="H99" s="27"/>
      <c r="I99" s="27"/>
      <c r="J99" s="27"/>
      <c r="K99" s="27"/>
      <c r="L99" s="32"/>
    </row>
    <row r="100" spans="2:12" ht="12.75">
      <c r="B100" s="27"/>
      <c r="C100" s="27"/>
      <c r="D100" s="27"/>
      <c r="E100" s="27"/>
      <c r="F100" s="27"/>
      <c r="G100" s="27"/>
      <c r="H100" s="27"/>
      <c r="I100" s="27"/>
      <c r="J100" s="27"/>
      <c r="K100" s="27"/>
      <c r="L100" s="32"/>
    </row>
    <row r="101" spans="2:12" ht="12.75">
      <c r="B101" s="27"/>
      <c r="C101" s="27"/>
      <c r="D101" s="27"/>
      <c r="E101" s="27"/>
      <c r="F101" s="27"/>
      <c r="G101" s="27"/>
      <c r="H101" s="27"/>
      <c r="I101" s="27"/>
      <c r="J101" s="27"/>
      <c r="K101" s="27"/>
      <c r="L101" s="32"/>
    </row>
    <row r="102" spans="2:12" ht="12.75">
      <c r="B102" s="27"/>
      <c r="C102" s="27"/>
      <c r="D102" s="27"/>
      <c r="E102" s="27"/>
      <c r="F102" s="27"/>
      <c r="G102" s="27"/>
      <c r="H102" s="27"/>
      <c r="I102" s="27"/>
      <c r="J102" s="27"/>
      <c r="K102" s="27"/>
      <c r="L102" s="32"/>
    </row>
  </sheetData>
  <sheetProtection sheet="1" objects="1" scenarios="1" formatCells="0" formatColumns="0" formatRows="0"/>
  <mergeCells count="63">
    <mergeCell ref="B87:K87"/>
    <mergeCell ref="B17:L17"/>
    <mergeCell ref="E76:L76"/>
    <mergeCell ref="C77:D77"/>
    <mergeCell ref="E77:L77"/>
    <mergeCell ref="E79:L79"/>
    <mergeCell ref="D56:I56"/>
    <mergeCell ref="B71:L71"/>
    <mergeCell ref="D60:I60"/>
    <mergeCell ref="C79:D79"/>
    <mergeCell ref="D58:I58"/>
    <mergeCell ref="C75:D75"/>
    <mergeCell ref="C78:D78"/>
    <mergeCell ref="B86:L86"/>
    <mergeCell ref="C34:L34"/>
    <mergeCell ref="C37:L37"/>
    <mergeCell ref="C76:D76"/>
    <mergeCell ref="D57:I57"/>
    <mergeCell ref="B18:L18"/>
    <mergeCell ref="B24:L24"/>
    <mergeCell ref="B25:L25"/>
    <mergeCell ref="B39:L39"/>
    <mergeCell ref="B84:L84"/>
    <mergeCell ref="B8:L8"/>
    <mergeCell ref="B83:L83"/>
    <mergeCell ref="B21:L21"/>
    <mergeCell ref="B40:L40"/>
    <mergeCell ref="C38:L38"/>
    <mergeCell ref="B26:L26"/>
    <mergeCell ref="B31:L31"/>
    <mergeCell ref="C36:L36"/>
    <mergeCell ref="E80:L80"/>
    <mergeCell ref="B28:L28"/>
    <mergeCell ref="B85:K85"/>
    <mergeCell ref="B10:L10"/>
    <mergeCell ref="C11:L11"/>
    <mergeCell ref="C12:L12"/>
    <mergeCell ref="B14:L14"/>
    <mergeCell ref="B82:L82"/>
    <mergeCell ref="C35:L35"/>
    <mergeCell ref="B30:L30"/>
    <mergeCell ref="B16:L16"/>
    <mergeCell ref="E75:L75"/>
    <mergeCell ref="B90:L90"/>
    <mergeCell ref="B54:L54"/>
    <mergeCell ref="B73:L73"/>
    <mergeCell ref="B74:L74"/>
    <mergeCell ref="B70:L70"/>
    <mergeCell ref="E42:H49"/>
    <mergeCell ref="B72:L72"/>
    <mergeCell ref="B88:L88"/>
    <mergeCell ref="B52:L52"/>
    <mergeCell ref="E78:L78"/>
    <mergeCell ref="B2:J2"/>
    <mergeCell ref="B51:L51"/>
    <mergeCell ref="B3:L3"/>
    <mergeCell ref="B4:L4"/>
    <mergeCell ref="B33:L33"/>
    <mergeCell ref="B20:L20"/>
    <mergeCell ref="B5:L5"/>
    <mergeCell ref="B22:L22"/>
    <mergeCell ref="B6:L6"/>
    <mergeCell ref="B7:L7"/>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D56" r:id="rId4" display="http://eur-lex.europa.eu/en/index.htm "/>
    <hyperlink ref="D60" r:id="rId5" display="http://ec.europa.eu/clima/policies/ets/monitoring/index_en.htm"/>
    <hyperlink ref="D57" r:id="rId6" display="http://ec.europa.eu/clima/policies/ets/index_en.htm"/>
    <hyperlink ref="D58" r:id="rId7" display="http://ec.europa.eu/clima/policies/transport/aviation/index_en.htm"/>
    <hyperlink ref="B8:L8" r:id="rId8" display="http://eur-lex.europa.eu/LexUriServ/LexUriServ.do?uri=OJ:L:2012:181:0030:0104:EN:PDF"/>
    <hyperlink ref="B31" r:id="rId9" display="http://ec.europa.eu/clima/policies/ets/monitoring/documentation_en.htm"/>
    <hyperlink ref="B18" r:id="rId10" display="http://ec.europa.eu/clima/policies/ets/monitoring/documentation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1"/>
  <headerFooter alignWithMargins="0">
    <oddHeader>&amp;R&amp;D, &amp;T</oddHeader>
    <oddFooter>&amp;L&amp;F, &amp;A&amp;R&amp;P / &amp;N</oddFooter>
  </headerFooter>
  <rowBreaks count="1" manualBreakCount="1">
    <brk id="61" max="11" man="1"/>
  </rowBreaks>
</worksheet>
</file>

<file path=xl/worksheets/sheet3.xml><?xml version="1.0" encoding="utf-8"?>
<worksheet xmlns="http://schemas.openxmlformats.org/spreadsheetml/2006/main" xmlns:r="http://schemas.openxmlformats.org/officeDocument/2006/relationships">
  <sheetPr>
    <pageSetUpPr fitToPage="1"/>
  </sheetPr>
  <dimension ref="A1:S91"/>
  <sheetViews>
    <sheetView showGridLines="0" zoomScaleSheetLayoutView="140" zoomScalePageLayoutView="0" workbookViewId="0" topLeftCell="B2">
      <selection activeCell="B2" sqref="B2"/>
    </sheetView>
  </sheetViews>
  <sheetFormatPr defaultColWidth="11.421875" defaultRowHeight="12.75"/>
  <cols>
    <col min="1" max="1" width="2.8515625" style="145" hidden="1" customWidth="1"/>
    <col min="2" max="2" width="3.140625" style="78" customWidth="1"/>
    <col min="3" max="3" width="4.140625" style="78" customWidth="1"/>
    <col min="4" max="11" width="12.7109375" style="78" customWidth="1"/>
    <col min="12" max="12" width="11.421875" style="101" customWidth="1"/>
    <col min="13" max="13" width="9.140625" style="144" hidden="1" customWidth="1"/>
    <col min="14" max="16" width="11.421875" style="101" customWidth="1"/>
    <col min="17" max="16384" width="11.421875" style="78" customWidth="1"/>
  </cols>
  <sheetData>
    <row r="1" spans="1:13" ht="12.75" hidden="1">
      <c r="A1" s="144" t="s">
        <v>675</v>
      </c>
      <c r="B1" s="145"/>
      <c r="C1" s="145"/>
      <c r="D1" s="145"/>
      <c r="E1" s="145"/>
      <c r="F1" s="145"/>
      <c r="G1" s="145"/>
      <c r="H1" s="145"/>
      <c r="I1" s="145"/>
      <c r="J1" s="145"/>
      <c r="K1" s="145"/>
      <c r="L1" s="144"/>
      <c r="M1" s="144" t="s">
        <v>675</v>
      </c>
    </row>
    <row r="2" spans="3:7" ht="12.75">
      <c r="C2" s="123"/>
      <c r="D2" s="122"/>
      <c r="E2" s="122"/>
      <c r="F2" s="121"/>
      <c r="G2" s="121"/>
    </row>
    <row r="3" spans="3:11" ht="23.25" customHeight="1">
      <c r="C3" s="399" t="str">
        <f>Translations!$B$528</f>
        <v>GENERAL INFORMATION ABOUT THIS REPORT</v>
      </c>
      <c r="D3" s="399"/>
      <c r="E3" s="399"/>
      <c r="F3" s="399"/>
      <c r="G3" s="399"/>
      <c r="H3" s="399"/>
      <c r="I3" s="399"/>
      <c r="J3" s="399"/>
      <c r="K3" s="399"/>
    </row>
    <row r="5" spans="3:11" ht="15.75">
      <c r="C5" s="108">
        <v>1</v>
      </c>
      <c r="D5" s="402" t="str">
        <f>Translations!$B$529</f>
        <v>Identification of the Aircraft Operator</v>
      </c>
      <c r="E5" s="402"/>
      <c r="F5" s="402"/>
      <c r="G5" s="402"/>
      <c r="H5" s="402"/>
      <c r="I5" s="402"/>
      <c r="J5" s="402"/>
      <c r="K5" s="402"/>
    </row>
    <row r="7" spans="3:11" ht="12.75">
      <c r="C7" s="120" t="s">
        <v>187</v>
      </c>
      <c r="D7" s="392" t="str">
        <f>Translations!$B$56</f>
        <v>Please enter the name of the aircraft operator:</v>
      </c>
      <c r="E7" s="392"/>
      <c r="F7" s="392"/>
      <c r="G7" s="392"/>
      <c r="H7" s="400"/>
      <c r="I7" s="381"/>
      <c r="J7" s="384"/>
      <c r="K7" s="385"/>
    </row>
    <row r="8" spans="2:11" ht="12.75">
      <c r="B8" s="106"/>
      <c r="C8" s="82"/>
      <c r="D8" s="386" t="str">
        <f>Translations!$B$530</f>
        <v>This name should be the legal entity carrying out the aviation activities defined in Annex I of the EU ETS Directive.</v>
      </c>
      <c r="E8" s="386"/>
      <c r="F8" s="386"/>
      <c r="G8" s="386"/>
      <c r="H8" s="386"/>
      <c r="I8" s="389"/>
      <c r="J8" s="389"/>
      <c r="K8" s="389"/>
    </row>
    <row r="9" spans="2:11" ht="12.75" customHeight="1">
      <c r="B9" s="106"/>
      <c r="C9" s="83" t="s">
        <v>190</v>
      </c>
      <c r="D9" s="392" t="str">
        <f>Translations!$B$57</f>
        <v>Unique Identifier as stated in the Commission's list of aircraft operators:</v>
      </c>
      <c r="E9" s="392"/>
      <c r="F9" s="392"/>
      <c r="G9" s="392"/>
      <c r="H9" s="392"/>
      <c r="I9" s="392"/>
      <c r="J9" s="392"/>
      <c r="K9" s="392"/>
    </row>
    <row r="10" spans="2:11" ht="25.5" customHeight="1">
      <c r="B10" s="106"/>
      <c r="C10" s="82"/>
      <c r="D10" s="386" t="str">
        <f>Translations!$B$58</f>
        <v>This identifier can be found on the list published by the Commission pursuant to Article 18a(3) of the EU ETS Directive.</v>
      </c>
      <c r="E10" s="386"/>
      <c r="F10" s="386"/>
      <c r="G10" s="386"/>
      <c r="H10" s="386"/>
      <c r="I10" s="395"/>
      <c r="J10" s="396"/>
      <c r="K10" s="397"/>
    </row>
    <row r="12" spans="2:11" ht="27" customHeight="1">
      <c r="B12" s="106"/>
      <c r="C12" s="120" t="s">
        <v>699</v>
      </c>
      <c r="D12" s="392" t="str">
        <f>Translations!$B$590</f>
        <v>If different to the name given in 1(a), please also enter the name of the aircraft operator as it appears on the Commission's list of operators:</v>
      </c>
      <c r="E12" s="392"/>
      <c r="F12" s="392"/>
      <c r="G12" s="392"/>
      <c r="H12" s="392"/>
      <c r="I12" s="392"/>
      <c r="J12" s="392"/>
      <c r="K12" s="392"/>
    </row>
    <row r="13" spans="2:11" ht="33.75" customHeight="1">
      <c r="B13" s="106"/>
      <c r="C13" s="82"/>
      <c r="D13" s="386" t="str">
        <f>Translations!$B$591</f>
        <v>The name of the aircraft operator on the list pursuant to Article 18a(3) of the EU ETS Directive may be different to the actual aircraft operator's name entered in 1(a) above.</v>
      </c>
      <c r="E13" s="386"/>
      <c r="F13" s="386"/>
      <c r="G13" s="386"/>
      <c r="H13" s="386"/>
      <c r="I13" s="395"/>
      <c r="J13" s="396"/>
      <c r="K13" s="397"/>
    </row>
    <row r="15" spans="2:11" ht="29.25" customHeight="1">
      <c r="B15" s="106"/>
      <c r="C15" s="120" t="s">
        <v>698</v>
      </c>
      <c r="D15" s="392" t="str">
        <f>Translations!$B$61</f>
        <v>Please enter the unique ICAO designator used in the call sign for Air Traffic Control (ATC) purposes, where available:</v>
      </c>
      <c r="E15" s="392"/>
      <c r="F15" s="392"/>
      <c r="G15" s="392"/>
      <c r="H15" s="392"/>
      <c r="I15" s="392"/>
      <c r="J15" s="392"/>
      <c r="K15" s="392"/>
    </row>
    <row r="16" spans="3:11" ht="20.25" customHeight="1">
      <c r="C16" s="82"/>
      <c r="D16" s="386" t="str">
        <f>Translations!$B$592</f>
        <v>The ICAO designator should be that specified in box 7 of the ICAO flight plan (excluding the flight identification) as specified in ICAO document 8585.  If you do not specify an ICAO designator in flight plans, please select "n.a." from the drop-down list and proceed to 1(e).</v>
      </c>
      <c r="E16" s="386"/>
      <c r="F16" s="386"/>
      <c r="G16" s="386"/>
      <c r="H16" s="386"/>
      <c r="I16" s="381"/>
      <c r="J16" s="384"/>
      <c r="K16" s="385"/>
    </row>
    <row r="17" spans="3:8" ht="31.5" customHeight="1">
      <c r="C17" s="82"/>
      <c r="D17" s="386"/>
      <c r="E17" s="386"/>
      <c r="F17" s="386"/>
      <c r="G17" s="386"/>
      <c r="H17" s="386"/>
    </row>
    <row r="18" spans="2:13" ht="27.75" customHeight="1">
      <c r="B18" s="106"/>
      <c r="C18" s="84" t="s">
        <v>552</v>
      </c>
      <c r="D18" s="392" t="str">
        <f>Translations!$B$62</f>
        <v>Where a unique ICAO designator for ATC purposes is not available, please provide the aircraft registration markings used in the call sign for ATC purposes for the aircraft you operate.</v>
      </c>
      <c r="E18" s="392"/>
      <c r="F18" s="392"/>
      <c r="G18" s="392"/>
      <c r="H18" s="392"/>
      <c r="I18" s="392"/>
      <c r="J18" s="392"/>
      <c r="K18" s="392"/>
      <c r="M18" s="144" t="s">
        <v>647</v>
      </c>
    </row>
    <row r="19" spans="2:13" ht="51.75" customHeight="1">
      <c r="B19" s="106"/>
      <c r="C19" s="82"/>
      <c r="D19" s="386" t="str">
        <f>Translations!$B$532</f>
        <v>If a unique ICAO designator is not available, enter the identification for ATC purposes (tail numbers) of all the aircraft you operate as used in box 7 of the flight plan.  Please separate each registration with a semicolon (";"). Otherwise enter "n.a." and proceed.</v>
      </c>
      <c r="E19" s="393"/>
      <c r="F19" s="393"/>
      <c r="G19" s="393"/>
      <c r="H19" s="394"/>
      <c r="I19" s="381"/>
      <c r="J19" s="382"/>
      <c r="K19" s="383"/>
      <c r="M19" s="146" t="b">
        <f>IF($I$16="",FALSE,IF($I$16=Euconst_NA,FALSE,TRUE))</f>
        <v>0</v>
      </c>
    </row>
    <row r="21" spans="3:11" ht="12.75">
      <c r="C21" s="84" t="s">
        <v>188</v>
      </c>
      <c r="D21" s="388" t="str">
        <f>Translations!$B$63</f>
        <v>Please enter the administering Member State of the aircraft operator</v>
      </c>
      <c r="E21" s="388"/>
      <c r="F21" s="388"/>
      <c r="G21" s="388"/>
      <c r="H21" s="388"/>
      <c r="I21" s="388"/>
      <c r="J21" s="388"/>
      <c r="K21" s="388"/>
    </row>
    <row r="22" spans="2:11" ht="12.75">
      <c r="B22" s="80"/>
      <c r="C22" s="85"/>
      <c r="D22" s="386" t="str">
        <f>Translations!$B$64</f>
        <v>pursuant to Art. 18a of the Directive.</v>
      </c>
      <c r="E22" s="386"/>
      <c r="F22" s="386"/>
      <c r="G22" s="386"/>
      <c r="H22" s="386"/>
      <c r="I22" s="381"/>
      <c r="J22" s="384"/>
      <c r="K22" s="385"/>
    </row>
    <row r="23" spans="2:11" ht="12.75">
      <c r="B23" s="80"/>
      <c r="C23" s="85"/>
      <c r="D23" s="86"/>
      <c r="E23" s="86"/>
      <c r="F23" s="86"/>
      <c r="G23" s="86"/>
      <c r="H23" s="86"/>
      <c r="I23" s="87"/>
      <c r="J23" s="87"/>
      <c r="K23" s="87"/>
    </row>
    <row r="24" spans="3:11" ht="12.75">
      <c r="C24" s="84" t="s">
        <v>465</v>
      </c>
      <c r="D24" s="387" t="str">
        <f>Translations!$B$65</f>
        <v>Competent authority in this Member State:</v>
      </c>
      <c r="E24" s="387"/>
      <c r="F24" s="387"/>
      <c r="G24" s="387"/>
      <c r="H24" s="387"/>
      <c r="I24" s="381"/>
      <c r="J24" s="384"/>
      <c r="K24" s="385"/>
    </row>
    <row r="25" spans="2:11" ht="30.75" customHeight="1">
      <c r="B25" s="80"/>
      <c r="C25" s="85"/>
      <c r="D25" s="386" t="str">
        <f>Translations!$B$66</f>
        <v>In some Member States there is more than one Competent Authority dealing with the EU ETS for aircraft operators. Please enter the name of the appropriate authority, if applicable. Otherwise choose "n.a.".</v>
      </c>
      <c r="E25" s="386"/>
      <c r="F25" s="386"/>
      <c r="G25" s="386"/>
      <c r="H25" s="386"/>
      <c r="I25" s="389"/>
      <c r="J25" s="389"/>
      <c r="K25" s="389"/>
    </row>
    <row r="26" spans="2:11" ht="25.5" customHeight="1">
      <c r="B26" s="80"/>
      <c r="C26" s="84" t="s">
        <v>196</v>
      </c>
      <c r="D26" s="388" t="str">
        <f>Translations!$B$67</f>
        <v>Please enter the number and issuing authority of the Air Operator Certificate (AOC) and Operating Licence granted by a Member State if available:</v>
      </c>
      <c r="E26" s="388"/>
      <c r="F26" s="388"/>
      <c r="G26" s="388"/>
      <c r="H26" s="388"/>
      <c r="I26" s="388"/>
      <c r="J26" s="388"/>
      <c r="K26" s="388"/>
    </row>
    <row r="27" spans="3:11" ht="12.75">
      <c r="C27" s="88"/>
      <c r="F27" s="118" t="str">
        <f>Translations!$B$68</f>
        <v>Air Operator Certificate:</v>
      </c>
      <c r="H27" s="119"/>
      <c r="I27" s="381"/>
      <c r="J27" s="384"/>
      <c r="K27" s="385"/>
    </row>
    <row r="28" spans="6:11" ht="12.75">
      <c r="F28" s="118" t="str">
        <f>Translations!$B$69</f>
        <v>AOC Issuing authority:</v>
      </c>
      <c r="H28" s="119"/>
      <c r="I28" s="381"/>
      <c r="J28" s="384"/>
      <c r="K28" s="385"/>
    </row>
    <row r="29" spans="3:11" ht="12.75">
      <c r="C29" s="88"/>
      <c r="F29" s="118" t="str">
        <f>Translations!$B$70</f>
        <v>Operating Licence:</v>
      </c>
      <c r="H29" s="119"/>
      <c r="I29" s="381"/>
      <c r="J29" s="384"/>
      <c r="K29" s="385"/>
    </row>
    <row r="30" spans="6:11" ht="12.75">
      <c r="F30" s="118" t="str">
        <f>Translations!$B$71</f>
        <v>Issuing authority:</v>
      </c>
      <c r="H30" s="119"/>
      <c r="I30" s="381"/>
      <c r="J30" s="384"/>
      <c r="K30" s="385"/>
    </row>
    <row r="31" spans="3:11" ht="12.75">
      <c r="C31" s="88"/>
      <c r="G31" s="89"/>
      <c r="H31" s="119"/>
      <c r="I31" s="87"/>
      <c r="J31" s="87"/>
      <c r="K31" s="87"/>
    </row>
    <row r="32" spans="3:11" ht="15.75" customHeight="1">
      <c r="C32" s="87" t="s">
        <v>198</v>
      </c>
      <c r="D32" s="388" t="str">
        <f>Translations!$B$72</f>
        <v>Please enter the address of the aircraft operator, including postcode and country:</v>
      </c>
      <c r="E32" s="388"/>
      <c r="F32" s="388"/>
      <c r="G32" s="388"/>
      <c r="H32" s="388"/>
      <c r="I32" s="388"/>
      <c r="J32" s="388"/>
      <c r="K32" s="388"/>
    </row>
    <row r="33" spans="3:11" ht="12.75">
      <c r="C33" s="88"/>
      <c r="D33" s="86"/>
      <c r="E33" s="86"/>
      <c r="F33" s="118" t="str">
        <f>Translations!$B$73</f>
        <v>Address Line 1</v>
      </c>
      <c r="H33" s="119"/>
      <c r="I33" s="381"/>
      <c r="J33" s="384"/>
      <c r="K33" s="385"/>
    </row>
    <row r="34" spans="3:11" ht="12.75">
      <c r="C34" s="88"/>
      <c r="D34" s="86"/>
      <c r="E34" s="86"/>
      <c r="F34" s="118" t="str">
        <f>Translations!$B$74</f>
        <v>Address Line 2</v>
      </c>
      <c r="H34" s="119"/>
      <c r="I34" s="381"/>
      <c r="J34" s="384"/>
      <c r="K34" s="385"/>
    </row>
    <row r="35" spans="3:11" ht="12.75">
      <c r="C35" s="88"/>
      <c r="D35" s="86"/>
      <c r="E35" s="86"/>
      <c r="F35" s="118" t="str">
        <f>Translations!$B$75</f>
        <v>City</v>
      </c>
      <c r="H35" s="119"/>
      <c r="I35" s="381"/>
      <c r="J35" s="384"/>
      <c r="K35" s="385"/>
    </row>
    <row r="36" spans="3:11" ht="12.75">
      <c r="C36" s="88"/>
      <c r="D36" s="86"/>
      <c r="E36" s="86"/>
      <c r="F36" s="118" t="str">
        <f>Translations!$B$76</f>
        <v>State/Province/Region</v>
      </c>
      <c r="H36" s="119"/>
      <c r="I36" s="381"/>
      <c r="J36" s="384"/>
      <c r="K36" s="385"/>
    </row>
    <row r="37" spans="3:11" ht="12.75">
      <c r="C37" s="88"/>
      <c r="D37" s="82"/>
      <c r="E37" s="82"/>
      <c r="F37" s="118" t="str">
        <f>Translations!$B$77</f>
        <v>Postcode/ZIP</v>
      </c>
      <c r="H37" s="119"/>
      <c r="I37" s="381"/>
      <c r="J37" s="384"/>
      <c r="K37" s="385"/>
    </row>
    <row r="38" spans="3:11" ht="12.75">
      <c r="C38" s="88"/>
      <c r="D38" s="82"/>
      <c r="E38" s="82"/>
      <c r="F38" s="118" t="str">
        <f>Translations!$B$78</f>
        <v>Country</v>
      </c>
      <c r="H38" s="119"/>
      <c r="I38" s="381"/>
      <c r="J38" s="384"/>
      <c r="K38" s="385"/>
    </row>
    <row r="39" spans="3:11" ht="12.75">
      <c r="C39" s="88"/>
      <c r="D39" s="82"/>
      <c r="E39" s="82"/>
      <c r="F39" s="118" t="str">
        <f>Translations!$B$533</f>
        <v>Telephone Number:</v>
      </c>
      <c r="H39" s="119"/>
      <c r="I39" s="381"/>
      <c r="J39" s="384"/>
      <c r="K39" s="385"/>
    </row>
    <row r="40" spans="3:11" ht="12.75">
      <c r="C40" s="88"/>
      <c r="D40" s="82"/>
      <c r="E40" s="82"/>
      <c r="F40" s="118" t="str">
        <f>Translations!$B$79</f>
        <v>Email address</v>
      </c>
      <c r="H40" s="119"/>
      <c r="I40" s="381"/>
      <c r="J40" s="384"/>
      <c r="K40" s="385"/>
    </row>
    <row r="41" spans="3:11" ht="12.75">
      <c r="C41" s="88"/>
      <c r="G41" s="89"/>
      <c r="H41" s="119"/>
      <c r="I41" s="87"/>
      <c r="J41" s="87"/>
      <c r="K41" s="87"/>
    </row>
    <row r="42" spans="3:11" ht="12.75">
      <c r="C42" s="120" t="s">
        <v>556</v>
      </c>
      <c r="D42" s="398" t="str">
        <f>Translations!$B$534</f>
        <v>Who can we contact about your annual emission report?</v>
      </c>
      <c r="E42" s="398"/>
      <c r="F42" s="398"/>
      <c r="G42" s="398"/>
      <c r="H42" s="398"/>
      <c r="I42" s="398"/>
      <c r="J42" s="398"/>
      <c r="K42" s="398"/>
    </row>
    <row r="43" spans="3:11" ht="26.25" customHeight="1">
      <c r="C43" s="82"/>
      <c r="D43" s="401" t="str">
        <f>Translations!$B$535</f>
        <v>It will help the competent authority to have someone who they can contact directly with any questions about your report. The person you name should have the authority to act on your behalf. This may be an agent acting on behalf of the aircraft operator.</v>
      </c>
      <c r="E43" s="401"/>
      <c r="F43" s="401"/>
      <c r="G43" s="401"/>
      <c r="H43" s="401"/>
      <c r="I43" s="401"/>
      <c r="J43" s="401"/>
      <c r="K43" s="401"/>
    </row>
    <row r="44" spans="3:11" ht="12.75">
      <c r="C44" s="82"/>
      <c r="E44" s="82"/>
      <c r="F44" s="120" t="str">
        <f>Translations!$B$80</f>
        <v>Title:</v>
      </c>
      <c r="I44" s="381"/>
      <c r="J44" s="384"/>
      <c r="K44" s="385"/>
    </row>
    <row r="45" spans="3:11" ht="12.75">
      <c r="C45" s="82"/>
      <c r="E45" s="82"/>
      <c r="F45" s="120" t="str">
        <f>Translations!$B$81</f>
        <v>First Name:</v>
      </c>
      <c r="I45" s="381"/>
      <c r="J45" s="384"/>
      <c r="K45" s="385"/>
    </row>
    <row r="46" spans="3:11" ht="12.75">
      <c r="C46" s="82"/>
      <c r="E46" s="82"/>
      <c r="F46" s="120" t="str">
        <f>Translations!$B$82</f>
        <v>Surname:</v>
      </c>
      <c r="I46" s="381"/>
      <c r="J46" s="384"/>
      <c r="K46" s="385"/>
    </row>
    <row r="47" spans="3:11" ht="12.75">
      <c r="C47" s="82"/>
      <c r="E47" s="82"/>
      <c r="F47" s="120" t="str">
        <f>Translations!$B$83</f>
        <v>Job title:</v>
      </c>
      <c r="I47" s="381"/>
      <c r="J47" s="384"/>
      <c r="K47" s="385"/>
    </row>
    <row r="48" spans="3:8" ht="12.75">
      <c r="C48" s="82"/>
      <c r="E48" s="82"/>
      <c r="F48" s="120" t="str">
        <f>Translations!$B$84</f>
        <v>Organisation name (if acting on behalf of the aircraft operator):</v>
      </c>
      <c r="H48" s="82"/>
    </row>
    <row r="49" spans="2:11" ht="12.75">
      <c r="B49" s="80"/>
      <c r="C49" s="91"/>
      <c r="E49" s="92"/>
      <c r="F49" s="83"/>
      <c r="H49" s="80"/>
      <c r="I49" s="381"/>
      <c r="J49" s="384"/>
      <c r="K49" s="385"/>
    </row>
    <row r="50" spans="3:11" ht="12.75">
      <c r="C50" s="82"/>
      <c r="E50" s="82"/>
      <c r="F50" s="120" t="str">
        <f>Translations!$B$85</f>
        <v>Telephone number:</v>
      </c>
      <c r="I50" s="381"/>
      <c r="J50" s="384"/>
      <c r="K50" s="385"/>
    </row>
    <row r="51" spans="3:11" ht="12.75">
      <c r="C51" s="90"/>
      <c r="E51" s="82"/>
      <c r="F51" s="120" t="str">
        <f>Translations!$B$86</f>
        <v>Email address:</v>
      </c>
      <c r="I51" s="381"/>
      <c r="J51" s="384"/>
      <c r="K51" s="385"/>
    </row>
    <row r="52" spans="3:11" ht="12.75">
      <c r="C52" s="88"/>
      <c r="G52" s="89"/>
      <c r="H52" s="119"/>
      <c r="I52" s="87"/>
      <c r="J52" s="87"/>
      <c r="K52" s="87"/>
    </row>
    <row r="53" spans="2:4" ht="12.75">
      <c r="B53" s="80"/>
      <c r="C53" s="120" t="s">
        <v>557</v>
      </c>
      <c r="D53" s="120" t="str">
        <f>Translations!$B$87</f>
        <v>Please provide an address for receipt of correspondence</v>
      </c>
    </row>
    <row r="54" spans="2:11" ht="27" customHeight="1">
      <c r="B54" s="94"/>
      <c r="C54" s="95"/>
      <c r="D54" s="380" t="str">
        <f>Translations!$B$536</f>
        <v>You must provide an address for receipt of notices or other documents under or in connection with the EU Greenhouse Gas Emissions Trading Scheme. Please provide an electronic address and a postal address within the administering Member State.</v>
      </c>
      <c r="E54" s="380"/>
      <c r="F54" s="380"/>
      <c r="G54" s="380"/>
      <c r="H54" s="380"/>
      <c r="I54" s="380"/>
      <c r="J54" s="380"/>
      <c r="K54" s="380"/>
    </row>
    <row r="55" spans="2:11" ht="12.75">
      <c r="B55" s="80"/>
      <c r="C55" s="96"/>
      <c r="F55" s="120" t="str">
        <f>Translations!$B$80</f>
        <v>Title:</v>
      </c>
      <c r="H55" s="97"/>
      <c r="I55" s="381"/>
      <c r="J55" s="384"/>
      <c r="K55" s="385"/>
    </row>
    <row r="56" spans="2:11" ht="12.75">
      <c r="B56" s="80"/>
      <c r="C56" s="96"/>
      <c r="D56" s="120"/>
      <c r="E56" s="82"/>
      <c r="F56" s="120" t="str">
        <f>Translations!$B$81</f>
        <v>First Name:</v>
      </c>
      <c r="H56" s="97"/>
      <c r="I56" s="381"/>
      <c r="J56" s="384"/>
      <c r="K56" s="385"/>
    </row>
    <row r="57" spans="2:11" ht="12.75">
      <c r="B57" s="80"/>
      <c r="C57" s="96"/>
      <c r="D57" s="120"/>
      <c r="E57" s="82"/>
      <c r="F57" s="120" t="str">
        <f>Translations!$B$82</f>
        <v>Surname:</v>
      </c>
      <c r="H57" s="97"/>
      <c r="I57" s="381"/>
      <c r="J57" s="384"/>
      <c r="K57" s="385"/>
    </row>
    <row r="58" spans="2:11" ht="12.75">
      <c r="B58" s="80"/>
      <c r="C58" s="98"/>
      <c r="E58" s="82"/>
      <c r="F58" s="120" t="str">
        <f>Translations!$B$86</f>
        <v>Email address:</v>
      </c>
      <c r="H58" s="97"/>
      <c r="I58" s="381"/>
      <c r="J58" s="384"/>
      <c r="K58" s="385"/>
    </row>
    <row r="59" spans="3:11" ht="12.75">
      <c r="C59" s="82"/>
      <c r="E59" s="82"/>
      <c r="F59" s="120" t="str">
        <f>Translations!$B$85</f>
        <v>Telephone number:</v>
      </c>
      <c r="I59" s="381"/>
      <c r="J59" s="384"/>
      <c r="K59" s="385"/>
    </row>
    <row r="60" spans="2:11" ht="12.75">
      <c r="B60" s="80"/>
      <c r="C60" s="96"/>
      <c r="F60" s="99" t="str">
        <f>Translations!$B$88</f>
        <v>Address Line 1:</v>
      </c>
      <c r="H60" s="99"/>
      <c r="I60" s="381"/>
      <c r="J60" s="384"/>
      <c r="K60" s="385"/>
    </row>
    <row r="61" spans="2:11" ht="12.75">
      <c r="B61" s="80"/>
      <c r="C61" s="100"/>
      <c r="F61" s="99" t="str">
        <f>Translations!$B$89</f>
        <v>Address Line 2:</v>
      </c>
      <c r="H61" s="99"/>
      <c r="I61" s="381"/>
      <c r="J61" s="384"/>
      <c r="K61" s="385"/>
    </row>
    <row r="62" spans="2:11" ht="12.75">
      <c r="B62" s="80"/>
      <c r="C62" s="100"/>
      <c r="F62" s="99" t="str">
        <f>Translations!$B$90</f>
        <v>City:</v>
      </c>
      <c r="H62" s="99"/>
      <c r="I62" s="381"/>
      <c r="J62" s="384"/>
      <c r="K62" s="385"/>
    </row>
    <row r="63" spans="2:11" ht="12.75">
      <c r="B63" s="80"/>
      <c r="C63" s="100"/>
      <c r="F63" s="99" t="str">
        <f>Translations!$B$91</f>
        <v>State/Province/Region:</v>
      </c>
      <c r="H63" s="99"/>
      <c r="I63" s="381"/>
      <c r="J63" s="384"/>
      <c r="K63" s="385"/>
    </row>
    <row r="64" spans="2:11" ht="12.75">
      <c r="B64" s="80"/>
      <c r="C64" s="100"/>
      <c r="F64" s="99" t="str">
        <f>Translations!$B$92</f>
        <v>Postcode/ZIP:</v>
      </c>
      <c r="H64" s="99"/>
      <c r="I64" s="381"/>
      <c r="J64" s="384"/>
      <c r="K64" s="385"/>
    </row>
    <row r="65" spans="2:11" ht="12.75">
      <c r="B65" s="80"/>
      <c r="C65" s="100"/>
      <c r="F65" s="99" t="str">
        <f>Translations!$B$93</f>
        <v>Country:</v>
      </c>
      <c r="H65" s="99"/>
      <c r="I65" s="381"/>
      <c r="J65" s="384"/>
      <c r="K65" s="385"/>
    </row>
    <row r="66" spans="1:19" s="80" customFormat="1" ht="12.75">
      <c r="A66" s="145"/>
      <c r="C66" s="124"/>
      <c r="G66" s="125"/>
      <c r="H66" s="125"/>
      <c r="I66" s="126"/>
      <c r="J66" s="126"/>
      <c r="K66" s="126"/>
      <c r="L66" s="79"/>
      <c r="M66" s="144"/>
      <c r="N66" s="79"/>
      <c r="O66" s="79"/>
      <c r="P66" s="79"/>
      <c r="Q66" s="79"/>
      <c r="R66" s="79"/>
      <c r="S66" s="79"/>
    </row>
    <row r="67" spans="1:19" s="200" customFormat="1" ht="15.75">
      <c r="A67" s="203"/>
      <c r="B67" s="212"/>
      <c r="C67" s="204">
        <v>2</v>
      </c>
      <c r="D67" s="402" t="str">
        <f>Translations!$B$556</f>
        <v>Types of Improvements</v>
      </c>
      <c r="E67" s="402"/>
      <c r="F67" s="402"/>
      <c r="G67" s="402"/>
      <c r="H67" s="402"/>
      <c r="I67" s="402"/>
      <c r="J67" s="402"/>
      <c r="K67" s="402"/>
      <c r="L67" s="79"/>
      <c r="M67" s="144"/>
      <c r="N67" s="79"/>
      <c r="O67" s="79"/>
      <c r="P67" s="79"/>
      <c r="Q67" s="79"/>
      <c r="R67" s="79"/>
      <c r="S67" s="79"/>
    </row>
    <row r="68" spans="1:19" s="200" customFormat="1" ht="12.75">
      <c r="A68" s="201"/>
      <c r="B68" s="212"/>
      <c r="C68" s="202"/>
      <c r="D68" s="205"/>
      <c r="E68" s="206"/>
      <c r="F68" s="207"/>
      <c r="G68" s="206"/>
      <c r="H68" s="206"/>
      <c r="I68" s="206"/>
      <c r="J68" s="206"/>
      <c r="K68" s="206"/>
      <c r="L68" s="79"/>
      <c r="M68" s="144"/>
      <c r="N68" s="79"/>
      <c r="O68" s="79"/>
      <c r="P68" s="79"/>
      <c r="Q68" s="79"/>
      <c r="R68" s="79"/>
      <c r="S68" s="79"/>
    </row>
    <row r="69" spans="1:19" s="200" customFormat="1" ht="38.25" customHeight="1">
      <c r="A69" s="201"/>
      <c r="B69" s="212"/>
      <c r="C69" s="208"/>
      <c r="D69" s="403" t="str">
        <f>Translations!$B$593</f>
        <v>Important! The entries that you make in this section will help you to identify sections of the report that are relevant to your aviation activity and will trigger conditional formatting, which guides you through the document. Please make sure that you don't leave these fields empty. You must complete all the subsections that are indicated as 'relevant' in the following sheets.</v>
      </c>
      <c r="E69" s="403"/>
      <c r="F69" s="403"/>
      <c r="G69" s="403"/>
      <c r="H69" s="403"/>
      <c r="I69" s="403"/>
      <c r="J69" s="403"/>
      <c r="K69" s="403"/>
      <c r="L69" s="79"/>
      <c r="M69" s="144"/>
      <c r="N69" s="79"/>
      <c r="O69" s="79"/>
      <c r="P69" s="79"/>
      <c r="Q69" s="79"/>
      <c r="R69" s="79"/>
      <c r="S69" s="79"/>
    </row>
    <row r="70" spans="1:19" s="200" customFormat="1" ht="4.5" customHeight="1">
      <c r="A70" s="210"/>
      <c r="B70" s="212"/>
      <c r="C70" s="212"/>
      <c r="D70" s="213"/>
      <c r="E70" s="214"/>
      <c r="F70" s="214"/>
      <c r="G70" s="214"/>
      <c r="H70" s="214"/>
      <c r="I70" s="214"/>
      <c r="J70" s="214"/>
      <c r="K70" s="214"/>
      <c r="L70" s="79"/>
      <c r="M70" s="144"/>
      <c r="N70" s="79"/>
      <c r="O70" s="79"/>
      <c r="P70" s="79"/>
      <c r="Q70" s="79"/>
      <c r="R70" s="79"/>
      <c r="S70" s="79"/>
    </row>
    <row r="71" spans="1:19" s="200" customFormat="1" ht="30" customHeight="1">
      <c r="A71" s="201"/>
      <c r="B71" s="212"/>
      <c r="C71" s="215"/>
      <c r="D71" s="404" t="str">
        <f>Translations!$B$558</f>
        <v>Reporting of improvements related to non-conformities and recommendations in accordance with Article 69(4) MRR</v>
      </c>
      <c r="E71" s="404"/>
      <c r="F71" s="404"/>
      <c r="G71" s="404"/>
      <c r="H71" s="404"/>
      <c r="I71" s="404"/>
      <c r="J71" s="404"/>
      <c r="K71" s="404"/>
      <c r="L71" s="79"/>
      <c r="M71" s="144"/>
      <c r="N71" s="79"/>
      <c r="O71" s="79"/>
      <c r="P71" s="79"/>
      <c r="Q71" s="79"/>
      <c r="R71" s="79"/>
      <c r="S71" s="79"/>
    </row>
    <row r="72" spans="1:19" s="200" customFormat="1" ht="4.5" customHeight="1">
      <c r="A72" s="210"/>
      <c r="B72" s="212"/>
      <c r="C72" s="212"/>
      <c r="D72" s="213"/>
      <c r="E72" s="214"/>
      <c r="F72" s="214"/>
      <c r="G72" s="214"/>
      <c r="H72" s="214"/>
      <c r="I72" s="214"/>
      <c r="J72" s="214"/>
      <c r="K72" s="214"/>
      <c r="L72" s="79"/>
      <c r="M72" s="144"/>
      <c r="N72" s="79"/>
      <c r="O72" s="79"/>
      <c r="P72" s="79"/>
      <c r="Q72" s="79"/>
      <c r="R72" s="79"/>
      <c r="S72" s="79"/>
    </row>
    <row r="73" spans="1:19" s="198" customFormat="1" ht="12.75" customHeight="1">
      <c r="A73" s="203"/>
      <c r="B73" s="211"/>
      <c r="C73" s="217" t="s">
        <v>727</v>
      </c>
      <c r="D73" s="408" t="str">
        <f>Translations!$B$559</f>
        <v>Does the verification report state non-conformities?</v>
      </c>
      <c r="E73" s="408"/>
      <c r="F73" s="408"/>
      <c r="G73" s="408"/>
      <c r="H73" s="409"/>
      <c r="I73" s="229"/>
      <c r="J73" s="405">
        <f>IF(CNTR_HasNonConform=TRUE,HYPERLINK(M73,EUconst_RelSecNonConf),"")</f>
      </c>
      <c r="K73" s="406"/>
      <c r="L73" s="79"/>
      <c r="M73" s="306" t="s">
        <v>792</v>
      </c>
      <c r="N73" s="79"/>
      <c r="O73" s="79"/>
      <c r="P73" s="79"/>
      <c r="Q73" s="79"/>
      <c r="R73" s="79"/>
      <c r="S73" s="79"/>
    </row>
    <row r="74" spans="1:19" s="200" customFormat="1" ht="4.5" customHeight="1">
      <c r="A74" s="201"/>
      <c r="B74" s="212"/>
      <c r="C74" s="217"/>
      <c r="D74" s="206"/>
      <c r="E74" s="207"/>
      <c r="F74" s="206"/>
      <c r="G74" s="206"/>
      <c r="H74" s="206"/>
      <c r="I74" s="206"/>
      <c r="J74" s="206"/>
      <c r="K74" s="206"/>
      <c r="L74" s="79"/>
      <c r="M74" s="144"/>
      <c r="N74" s="79"/>
      <c r="O74" s="79"/>
      <c r="P74" s="79"/>
      <c r="Q74" s="79"/>
      <c r="R74" s="79"/>
      <c r="S74" s="79"/>
    </row>
    <row r="75" spans="1:19" s="200" customFormat="1" ht="49.5" customHeight="1">
      <c r="A75" s="210"/>
      <c r="B75" s="212"/>
      <c r="C75" s="212"/>
      <c r="D75" s="221" t="str">
        <f>Translations!$B$560</f>
        <v>Non-conformities  (verification report)</v>
      </c>
      <c r="E75" s="407" t="str">
        <f>Translations!$B$561</f>
        <v>Where the verification report established in accordance with Regulation (EU) No 600/2012 states any non-conformities, the aircraft operator shall submit to the competent authority an improvement report for approval. This report has to be submitted by 30 June of the year in which that verification report is issued by the verifier.</v>
      </c>
      <c r="F75" s="407"/>
      <c r="G75" s="407"/>
      <c r="H75" s="407"/>
      <c r="I75" s="407"/>
      <c r="J75" s="407"/>
      <c r="K75" s="407"/>
      <c r="L75" s="79"/>
      <c r="M75" s="144"/>
      <c r="N75" s="79"/>
      <c r="O75" s="79"/>
      <c r="P75" s="79"/>
      <c r="Q75" s="79"/>
      <c r="R75" s="79"/>
      <c r="S75" s="79"/>
    </row>
    <row r="76" spans="1:19" s="200" customFormat="1" ht="12.75" customHeight="1">
      <c r="A76" s="220"/>
      <c r="B76" s="212"/>
      <c r="C76" s="212"/>
      <c r="D76" s="213"/>
      <c r="E76" s="214"/>
      <c r="F76" s="214"/>
      <c r="G76" s="214"/>
      <c r="H76" s="214"/>
      <c r="I76" s="214"/>
      <c r="J76" s="214"/>
      <c r="K76" s="214"/>
      <c r="L76" s="79"/>
      <c r="M76" s="144"/>
      <c r="N76" s="79"/>
      <c r="O76" s="79"/>
      <c r="P76" s="79"/>
      <c r="Q76" s="79"/>
      <c r="R76" s="79"/>
      <c r="S76" s="79"/>
    </row>
    <row r="77" spans="1:19" s="198" customFormat="1" ht="12.75" customHeight="1">
      <c r="A77" s="203"/>
      <c r="B77" s="211"/>
      <c r="C77" s="217" t="s">
        <v>728</v>
      </c>
      <c r="D77" s="408" t="str">
        <f>Translations!$B$562</f>
        <v>Does the verification report contain recommendations for improvements?</v>
      </c>
      <c r="E77" s="408"/>
      <c r="F77" s="408"/>
      <c r="G77" s="408"/>
      <c r="H77" s="409"/>
      <c r="I77" s="229"/>
      <c r="J77" s="405">
        <f>IF(CNTR_HasImprovement=TRUE,HYPERLINK(M77,EUconst_RelSecImprove),"")</f>
      </c>
      <c r="K77" s="406"/>
      <c r="L77" s="79"/>
      <c r="M77" s="306" t="s">
        <v>793</v>
      </c>
      <c r="N77" s="79"/>
      <c r="O77" s="79"/>
      <c r="P77" s="79"/>
      <c r="Q77" s="79"/>
      <c r="R77" s="79"/>
      <c r="S77" s="79"/>
    </row>
    <row r="78" spans="1:19" s="198" customFormat="1" ht="4.5" customHeight="1">
      <c r="A78" s="203"/>
      <c r="B78" s="211"/>
      <c r="C78" s="202"/>
      <c r="D78" s="202"/>
      <c r="E78" s="202"/>
      <c r="F78" s="202"/>
      <c r="G78" s="202"/>
      <c r="H78" s="202"/>
      <c r="I78" s="202"/>
      <c r="J78" s="202"/>
      <c r="K78" s="202"/>
      <c r="L78" s="79"/>
      <c r="M78" s="144"/>
      <c r="N78" s="79"/>
      <c r="O78" s="79"/>
      <c r="P78" s="79"/>
      <c r="Q78" s="79"/>
      <c r="R78" s="79"/>
      <c r="S78" s="79"/>
    </row>
    <row r="79" spans="1:19" s="200" customFormat="1" ht="51" customHeight="1">
      <c r="A79" s="220"/>
      <c r="B79" s="212"/>
      <c r="C79" s="212"/>
      <c r="D79" s="221" t="str">
        <f>Translations!$B$563</f>
        <v>Recommendations (verification report)</v>
      </c>
      <c r="E79" s="407" t="str">
        <f>Translations!$B$564</f>
        <v>Where the verification report established in accordance with Regulation (EU) No 600/2012 states recommendations for improvements (pursuant to Article 30(1) of that Regulation), the aircraft operator shall submit to the competent authority an improvement report for approval. This report has to be submitted by 30 June of the year in which that verification report is issued by the verifier.</v>
      </c>
      <c r="F79" s="407"/>
      <c r="G79" s="407"/>
      <c r="H79" s="407"/>
      <c r="I79" s="407"/>
      <c r="J79" s="407"/>
      <c r="K79" s="407"/>
      <c r="L79" s="79"/>
      <c r="M79" s="144"/>
      <c r="N79" s="79"/>
      <c r="O79" s="79"/>
      <c r="P79" s="79"/>
      <c r="Q79" s="79"/>
      <c r="R79" s="79"/>
      <c r="S79" s="79"/>
    </row>
    <row r="80" spans="1:19" s="200" customFormat="1" ht="12.75" customHeight="1">
      <c r="A80" s="210"/>
      <c r="B80" s="212"/>
      <c r="C80" s="211"/>
      <c r="D80" s="212"/>
      <c r="E80" s="213"/>
      <c r="F80" s="214"/>
      <c r="G80" s="214"/>
      <c r="H80" s="214"/>
      <c r="I80" s="214"/>
      <c r="J80" s="214"/>
      <c r="K80" s="214"/>
      <c r="L80" s="79"/>
      <c r="M80" s="144"/>
      <c r="N80" s="79"/>
      <c r="O80" s="79"/>
      <c r="P80" s="79"/>
      <c r="Q80" s="79"/>
      <c r="R80" s="79"/>
      <c r="S80" s="79"/>
    </row>
    <row r="81" spans="1:19" s="200" customFormat="1" ht="13.5" thickBot="1">
      <c r="A81" s="222"/>
      <c r="B81" s="12"/>
      <c r="C81" s="223"/>
      <c r="D81" s="224"/>
      <c r="E81" s="225"/>
      <c r="F81" s="226"/>
      <c r="G81" s="227"/>
      <c r="H81" s="227"/>
      <c r="I81" s="227"/>
      <c r="J81" s="227"/>
      <c r="K81" s="227"/>
      <c r="L81" s="79"/>
      <c r="M81" s="144"/>
      <c r="N81" s="79"/>
      <c r="O81" s="79"/>
      <c r="P81" s="79"/>
      <c r="Q81" s="79"/>
      <c r="R81" s="79"/>
      <c r="S81" s="79"/>
    </row>
    <row r="82" spans="2:19" ht="12.75">
      <c r="B82" s="80"/>
      <c r="C82" s="100"/>
      <c r="D82" s="120"/>
      <c r="E82" s="82"/>
      <c r="F82" s="82"/>
      <c r="G82" s="101"/>
      <c r="H82" s="101"/>
      <c r="I82" s="93"/>
      <c r="J82" s="93"/>
      <c r="K82" s="93"/>
      <c r="L82" s="79"/>
      <c r="N82" s="79"/>
      <c r="O82" s="79"/>
      <c r="P82" s="79"/>
      <c r="Q82" s="79"/>
      <c r="R82" s="79"/>
      <c r="S82" s="79"/>
    </row>
    <row r="83" spans="3:11" ht="12.75">
      <c r="C83" s="80"/>
      <c r="D83" s="390" t="str">
        <f>Translations!$B$565</f>
        <v>&lt;&lt;&lt; Click here to proceed to section 3 "Verifier's findings of non-conformities/misstatements" &gt;&gt;&gt;</v>
      </c>
      <c r="E83" s="390"/>
      <c r="F83" s="390"/>
      <c r="G83" s="390"/>
      <c r="H83" s="390"/>
      <c r="I83" s="391"/>
      <c r="J83" s="391"/>
      <c r="K83" s="80"/>
    </row>
    <row r="91" ht="15.75">
      <c r="B91" s="102"/>
    </row>
  </sheetData>
  <sheetProtection sheet="1" objects="1" scenarios="1" formatCells="0" formatColumns="0" formatRows="0"/>
  <mergeCells count="68">
    <mergeCell ref="D69:K69"/>
    <mergeCell ref="D71:K71"/>
    <mergeCell ref="J73:K73"/>
    <mergeCell ref="J77:K77"/>
    <mergeCell ref="E79:K79"/>
    <mergeCell ref="E75:K75"/>
    <mergeCell ref="D77:H77"/>
    <mergeCell ref="D73:H73"/>
    <mergeCell ref="D5:K5"/>
    <mergeCell ref="D67:K67"/>
    <mergeCell ref="I39:K39"/>
    <mergeCell ref="I16:K16"/>
    <mergeCell ref="I50:K50"/>
    <mergeCell ref="I49:K49"/>
    <mergeCell ref="I60:K60"/>
    <mergeCell ref="I63:K63"/>
    <mergeCell ref="I45:K45"/>
    <mergeCell ref="I34:K34"/>
    <mergeCell ref="I46:K46"/>
    <mergeCell ref="I65:K65"/>
    <mergeCell ref="I58:K58"/>
    <mergeCell ref="I55:K55"/>
    <mergeCell ref="I64:K64"/>
    <mergeCell ref="I35:K35"/>
    <mergeCell ref="D43:K43"/>
    <mergeCell ref="I59:K59"/>
    <mergeCell ref="I56:K56"/>
    <mergeCell ref="I57:K57"/>
    <mergeCell ref="C3:K3"/>
    <mergeCell ref="I13:K13"/>
    <mergeCell ref="D13:H13"/>
    <mergeCell ref="D12:K12"/>
    <mergeCell ref="I7:K7"/>
    <mergeCell ref="I40:K40"/>
    <mergeCell ref="D21:K21"/>
    <mergeCell ref="I22:K22"/>
    <mergeCell ref="D7:H7"/>
    <mergeCell ref="I27:K27"/>
    <mergeCell ref="D8:K8"/>
    <mergeCell ref="D9:K9"/>
    <mergeCell ref="I10:K10"/>
    <mergeCell ref="D10:H10"/>
    <mergeCell ref="I28:K28"/>
    <mergeCell ref="I61:K61"/>
    <mergeCell ref="D42:K42"/>
    <mergeCell ref="I38:K38"/>
    <mergeCell ref="I51:K51"/>
    <mergeCell ref="I44:K44"/>
    <mergeCell ref="D83:J83"/>
    <mergeCell ref="D15:K15"/>
    <mergeCell ref="D16:H17"/>
    <mergeCell ref="D18:K18"/>
    <mergeCell ref="D32:K32"/>
    <mergeCell ref="I29:K29"/>
    <mergeCell ref="D19:H19"/>
    <mergeCell ref="I62:K62"/>
    <mergeCell ref="I47:K47"/>
    <mergeCell ref="I37:K37"/>
    <mergeCell ref="D54:K54"/>
    <mergeCell ref="I19:K19"/>
    <mergeCell ref="I24:K24"/>
    <mergeCell ref="D22:H22"/>
    <mergeCell ref="D24:H24"/>
    <mergeCell ref="D26:K26"/>
    <mergeCell ref="I36:K36"/>
    <mergeCell ref="D25:K25"/>
    <mergeCell ref="I30:K30"/>
    <mergeCell ref="I33:K33"/>
  </mergeCells>
  <conditionalFormatting sqref="D18">
    <cfRule type="expression" priority="1" dxfId="0" stopIfTrue="1">
      <formula>$M$19</formula>
    </cfRule>
  </conditionalFormatting>
  <conditionalFormatting sqref="D19">
    <cfRule type="expression" priority="2" dxfId="0" stopIfTrue="1">
      <formula>$M$19</formula>
    </cfRule>
  </conditionalFormatting>
  <conditionalFormatting sqref="I19:K19">
    <cfRule type="expression" priority="3" dxfId="60" stopIfTrue="1">
      <formula>$M$19</formula>
    </cfRule>
  </conditionalFormatting>
  <dataValidations count="7">
    <dataValidation type="list" allowBlank="1" showInputMessage="1" showErrorMessage="1" sqref="I16:K16 I19">
      <formula1>notapplicable</formula1>
    </dataValidation>
    <dataValidation type="list" allowBlank="1" showInputMessage="1" showErrorMessage="1" sqref="I24:K24">
      <formula1>CompetentAuthorities</formula1>
    </dataValidation>
    <dataValidation type="list" allowBlank="1" showInputMessage="1" showErrorMessage="1" sqref="I28:K28 I30:K30">
      <formula1>aviationauthorities</formula1>
    </dataValidation>
    <dataValidation type="list" allowBlank="1" showInputMessage="1" showErrorMessage="1" sqref="I55:K55 I44">
      <formula1>Title</formula1>
    </dataValidation>
    <dataValidation type="list" allowBlank="1" showInputMessage="1" showErrorMessage="1" sqref="I22:K22">
      <formula1>memberstates</formula1>
    </dataValidation>
    <dataValidation type="list" allowBlank="1" showInputMessage="1" showErrorMessage="1" sqref="I65:K65 I38:K38">
      <formula1>worldcountries</formula1>
    </dataValidation>
    <dataValidation type="list" allowBlank="1" showInputMessage="1" showErrorMessage="1" sqref="I73 I77">
      <formula1>TrueFalse</formula1>
    </dataValidation>
  </dataValidations>
  <hyperlinks>
    <hyperlink ref="D83:H83" location="'Emissions overview'!A1" display="&lt;&lt;&lt; Click here to proceed to section 4 &quot;Information about the monitoring plan&quot; &gt;&gt;&gt;"/>
    <hyperlink ref="D83:J83" location="JUMP_B" display="&lt;&lt;&lt; Click here to proceed to section 3 &quot;Verifier's findings of non-conformities/misstatements&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78" r:id="rId1"/>
  <headerFooter alignWithMargins="0">
    <oddHeader>&amp;R&amp;D, &amp;T</oddHeader>
    <oddFooter>&amp;L&amp;F, &amp;A&amp;R&amp;P / &amp;N</oddFooter>
  </headerFooter>
  <rowBreaks count="1" manualBreakCount="1">
    <brk id="41" min="1" max="10" man="1"/>
  </rowBreaks>
</worksheet>
</file>

<file path=xl/worksheets/sheet4.xml><?xml version="1.0" encoding="utf-8"?>
<worksheet xmlns="http://schemas.openxmlformats.org/spreadsheetml/2006/main" xmlns:r="http://schemas.openxmlformats.org/officeDocument/2006/relationships">
  <sheetPr>
    <pageSetUpPr fitToPage="1"/>
  </sheetPr>
  <dimension ref="A1:R168"/>
  <sheetViews>
    <sheetView zoomScalePageLayoutView="0" workbookViewId="0" topLeftCell="B2">
      <selection activeCell="B2" sqref="B2"/>
    </sheetView>
  </sheetViews>
  <sheetFormatPr defaultColWidth="11.421875" defaultRowHeight="12.75"/>
  <cols>
    <col min="1" max="1" width="3.421875" style="231" hidden="1" customWidth="1"/>
    <col min="2" max="2" width="3.421875" style="231" customWidth="1"/>
    <col min="3" max="4" width="4.7109375" style="231" customWidth="1"/>
    <col min="5" max="12" width="12.7109375" style="231" customWidth="1"/>
    <col min="13" max="13" width="9.140625" style="245" customWidth="1"/>
    <col min="14" max="14" width="15.7109375" style="231" hidden="1" customWidth="1"/>
    <col min="15" max="18" width="12.7109375" style="232" hidden="1" customWidth="1"/>
    <col min="19" max="16384" width="11.421875" style="233" customWidth="1"/>
  </cols>
  <sheetData>
    <row r="1" spans="1:18" ht="12.75" hidden="1">
      <c r="A1" s="230" t="s">
        <v>675</v>
      </c>
      <c r="B1" s="287"/>
      <c r="C1" s="287"/>
      <c r="D1" s="293"/>
      <c r="E1" s="287"/>
      <c r="F1" s="287"/>
      <c r="G1" s="287"/>
      <c r="H1" s="287"/>
      <c r="I1" s="287"/>
      <c r="J1" s="287"/>
      <c r="K1" s="287"/>
      <c r="L1" s="287"/>
      <c r="M1" s="287"/>
      <c r="N1" s="231" t="s">
        <v>675</v>
      </c>
      <c r="O1" s="232" t="s">
        <v>675</v>
      </c>
      <c r="P1" s="232" t="s">
        <v>675</v>
      </c>
      <c r="Q1" s="232" t="s">
        <v>675</v>
      </c>
      <c r="R1" s="232" t="s">
        <v>675</v>
      </c>
    </row>
    <row r="2" spans="1:13" ht="12.75" customHeight="1" thickBot="1">
      <c r="A2" s="234"/>
      <c r="B2" s="237"/>
      <c r="C2" s="235"/>
      <c r="D2" s="236"/>
      <c r="E2" s="237"/>
      <c r="F2" s="236"/>
      <c r="G2" s="236"/>
      <c r="H2" s="237"/>
      <c r="I2" s="237"/>
      <c r="J2" s="237"/>
      <c r="K2" s="238"/>
      <c r="L2" s="238"/>
      <c r="M2" s="238"/>
    </row>
    <row r="3" spans="1:18" s="244" customFormat="1" ht="25.5" customHeight="1" thickBot="1">
      <c r="A3" s="239"/>
      <c r="B3" s="258"/>
      <c r="C3" s="415" t="str">
        <f>Translations!$B$566</f>
        <v>Verification Report - Non-conformities</v>
      </c>
      <c r="D3" s="415"/>
      <c r="E3" s="415"/>
      <c r="F3" s="415"/>
      <c r="G3" s="415"/>
      <c r="H3" s="415"/>
      <c r="I3" s="415"/>
      <c r="J3" s="416" t="str">
        <f>IF(CNTR_HasNonConform=TRUE,EUconst_Relevant,IF(COUNTA(CNTR_ListRelevantSections)&gt;0,EUconst_NotRelevant,EUconst_Relevant))</f>
        <v>Relevant</v>
      </c>
      <c r="K3" s="417"/>
      <c r="L3" s="418"/>
      <c r="M3" s="294"/>
      <c r="N3" s="241"/>
      <c r="O3" s="242" t="s">
        <v>772</v>
      </c>
      <c r="P3" s="243"/>
      <c r="Q3" s="298" t="s">
        <v>735</v>
      </c>
      <c r="R3" s="299" t="str">
        <f>ADDRESS(ROW($B$2),COLUMN($B$2))&amp;":"&amp;ADDRESS(MATCH("PRINT",$N:$N,0)+ROW($N$26)-ROW($N$13),COLUMN($M$2))</f>
        <v>$B$2:$M$26</v>
      </c>
    </row>
    <row r="4" spans="1:12" ht="12.75">
      <c r="A4" s="234"/>
      <c r="B4" s="245"/>
      <c r="C4" s="245"/>
      <c r="D4" s="236"/>
      <c r="E4" s="245"/>
      <c r="F4" s="245"/>
      <c r="G4" s="245"/>
      <c r="H4" s="245"/>
      <c r="I4" s="245"/>
      <c r="J4" s="245"/>
      <c r="K4" s="245"/>
      <c r="L4" s="245"/>
    </row>
    <row r="5" spans="1:18" s="252" customFormat="1" ht="18.75" customHeight="1">
      <c r="A5" s="248"/>
      <c r="B5" s="294"/>
      <c r="C5" s="249">
        <v>3</v>
      </c>
      <c r="D5" s="419" t="str">
        <f>Translations!$B$567</f>
        <v>Statements related to non-conformities</v>
      </c>
      <c r="E5" s="419"/>
      <c r="F5" s="419"/>
      <c r="G5" s="419"/>
      <c r="H5" s="419"/>
      <c r="I5" s="419"/>
      <c r="J5" s="419"/>
      <c r="K5" s="419"/>
      <c r="L5" s="419"/>
      <c r="M5" s="294"/>
      <c r="N5" s="231"/>
      <c r="O5" s="145"/>
      <c r="P5" s="145"/>
      <c r="Q5" s="145"/>
      <c r="R5" s="251"/>
    </row>
    <row r="6" spans="1:18" s="252" customFormat="1" ht="12.75" customHeight="1">
      <c r="A6" s="248"/>
      <c r="B6" s="294"/>
      <c r="C6" s="253"/>
      <c r="D6" s="253"/>
      <c r="E6" s="253"/>
      <c r="F6" s="253"/>
      <c r="G6" s="253"/>
      <c r="H6" s="253"/>
      <c r="I6" s="253"/>
      <c r="J6" s="253"/>
      <c r="K6" s="253"/>
      <c r="L6" s="253"/>
      <c r="M6" s="295"/>
      <c r="N6" s="231"/>
      <c r="O6" s="145"/>
      <c r="P6" s="145"/>
      <c r="Q6" s="145"/>
      <c r="R6" s="251"/>
    </row>
    <row r="7" spans="1:18" s="252" customFormat="1" ht="25.5" customHeight="1">
      <c r="A7" s="248"/>
      <c r="B7" s="294"/>
      <c r="C7" s="253"/>
      <c r="D7" s="253"/>
      <c r="E7" s="420" t="str">
        <f>Translations!$B$568</f>
        <v>Article 69(4) of the MRR states that the verification report established in accordance with Regulation (EU) No. 600/2012 may contain statements related to outstanding non-conformities.</v>
      </c>
      <c r="F7" s="420"/>
      <c r="G7" s="420"/>
      <c r="H7" s="420"/>
      <c r="I7" s="420"/>
      <c r="J7" s="420"/>
      <c r="K7" s="420"/>
      <c r="L7" s="420"/>
      <c r="M7" s="295"/>
      <c r="N7" s="231"/>
      <c r="O7" s="145"/>
      <c r="P7" s="145"/>
      <c r="Q7" s="232"/>
      <c r="R7" s="251"/>
    </row>
    <row r="8" spans="1:18" s="252" customFormat="1" ht="38.25" customHeight="1">
      <c r="A8" s="248"/>
      <c r="B8" s="294"/>
      <c r="C8" s="253"/>
      <c r="D8" s="253"/>
      <c r="E8" s="410" t="str">
        <f>Translations!$B$569</f>
        <v>If such statements or recommendations are contained in the verification report, the aircraft operator shall submit a report by 30 June of the year the verification report has been issued by the verifier, describing how and when the non-conformities have been rectified or are planned to be rectified.</v>
      </c>
      <c r="F8" s="410"/>
      <c r="G8" s="410"/>
      <c r="H8" s="410"/>
      <c r="I8" s="410"/>
      <c r="J8" s="410"/>
      <c r="K8" s="410"/>
      <c r="L8" s="410"/>
      <c r="M8" s="295"/>
      <c r="N8" s="231"/>
      <c r="O8" s="145"/>
      <c r="P8" s="145"/>
      <c r="Q8" s="232"/>
      <c r="R8" s="251"/>
    </row>
    <row r="9" spans="1:18" s="263" customFormat="1" ht="25.5" customHeight="1">
      <c r="A9" s="248"/>
      <c r="B9" s="238"/>
      <c r="C9" s="258"/>
      <c r="D9" s="259"/>
      <c r="E9" s="410" t="str">
        <f>Translations!$B$570</f>
        <v>Please reference here the relevant statements in the verification report, describe what kind of measures those are and the timeline of their implementation.</v>
      </c>
      <c r="F9" s="410"/>
      <c r="G9" s="410"/>
      <c r="H9" s="410"/>
      <c r="I9" s="410"/>
      <c r="J9" s="410"/>
      <c r="K9" s="410"/>
      <c r="L9" s="410"/>
      <c r="M9" s="295"/>
      <c r="N9" s="231"/>
      <c r="O9" s="260"/>
      <c r="P9" s="260"/>
      <c r="Q9" s="261"/>
      <c r="R9" s="262"/>
    </row>
    <row r="10" spans="1:18" s="252" customFormat="1" ht="38.25" customHeight="1">
      <c r="A10" s="248"/>
      <c r="B10" s="294"/>
      <c r="C10" s="253"/>
      <c r="D10" s="253"/>
      <c r="E10" s="411" t="str">
        <f>Translations!$B$594</f>
        <v>IMPORTANT! Changes addressing non-conformities described here do not automatically update the monitoring plan, where necessary. Whenever such changes require modifications of the monitoring plan (see Article 15 of the MRR), a revised monitoring plan must be submitted to the CA via the normal route according to administrative practice, subject to the CA's approval.</v>
      </c>
      <c r="F10" s="411"/>
      <c r="G10" s="411"/>
      <c r="H10" s="411"/>
      <c r="I10" s="411"/>
      <c r="J10" s="411"/>
      <c r="K10" s="411"/>
      <c r="L10" s="411"/>
      <c r="M10" s="295"/>
      <c r="N10" s="231"/>
      <c r="O10" s="145"/>
      <c r="P10" s="145"/>
      <c r="Q10" s="232"/>
      <c r="R10" s="251"/>
    </row>
    <row r="11" spans="1:13" ht="12.75" customHeight="1" thickBot="1">
      <c r="A11" s="234"/>
      <c r="B11" s="238"/>
      <c r="C11" s="266"/>
      <c r="D11" s="267"/>
      <c r="E11" s="267"/>
      <c r="F11" s="267"/>
      <c r="G11" s="267"/>
      <c r="H11" s="267"/>
      <c r="I11" s="267"/>
      <c r="J11" s="267"/>
      <c r="K11" s="267"/>
      <c r="L11" s="267"/>
      <c r="M11" s="247"/>
    </row>
    <row r="12" spans="1:13" ht="12.75" customHeight="1" thickBot="1">
      <c r="A12" s="234"/>
      <c r="B12" s="238"/>
      <c r="C12" s="253"/>
      <c r="D12" s="268"/>
      <c r="E12" s="269"/>
      <c r="F12" s="269"/>
      <c r="G12" s="269"/>
      <c r="H12" s="269"/>
      <c r="I12" s="269"/>
      <c r="J12" s="269"/>
      <c r="K12" s="269"/>
      <c r="L12" s="269"/>
      <c r="M12" s="295"/>
    </row>
    <row r="13" spans="1:18" ht="15.75" customHeight="1" thickBot="1">
      <c r="A13" s="291">
        <f>IF(COUNTA(H13,J13,F17:L25)=0,"","PRINT")</f>
      </c>
      <c r="B13" s="294"/>
      <c r="C13" s="270">
        <v>1</v>
      </c>
      <c r="D13" s="265" t="s">
        <v>727</v>
      </c>
      <c r="E13" s="412" t="str">
        <f>Translations!$B$572</f>
        <v>Measures will be/have been taken:</v>
      </c>
      <c r="F13" s="412"/>
      <c r="G13" s="412"/>
      <c r="H13" s="289"/>
      <c r="I13" s="272" t="str">
        <f>Translations!$B$573</f>
        <v>When?</v>
      </c>
      <c r="J13" s="290"/>
      <c r="K13" s="273"/>
      <c r="L13" s="273"/>
      <c r="M13" s="295"/>
      <c r="N13" s="292" t="str">
        <f>IF(COUNTIF(A:A,"PRINT")=0,"PRINT",IF(AND(COUNTA(H13,J13,F17:L25)&gt;0,COUNTIF(N14:$N$168,"PRINT")=0),"PRINT",""))</f>
        <v>PRINT</v>
      </c>
      <c r="Q13" s="274" t="b">
        <f>CNTR_VerNonConf=EUconst_NotRelevant</f>
        <v>0</v>
      </c>
      <c r="R13" s="274" t="b">
        <f>OR(Q13=TRUE,AND(H13&lt;&gt;"",H13=FALSE))</f>
        <v>0</v>
      </c>
    </row>
    <row r="14" spans="1:13" ht="4.5" customHeight="1">
      <c r="A14" s="234"/>
      <c r="B14" s="238"/>
      <c r="C14" s="264"/>
      <c r="D14" s="268"/>
      <c r="E14" s="273"/>
      <c r="F14" s="273"/>
      <c r="G14" s="273"/>
      <c r="H14" s="273"/>
      <c r="I14" s="273"/>
      <c r="J14" s="273"/>
      <c r="K14" s="273"/>
      <c r="L14" s="273"/>
      <c r="M14" s="295"/>
    </row>
    <row r="15" spans="1:13" ht="15.75" customHeight="1">
      <c r="A15" s="234"/>
      <c r="B15" s="238"/>
      <c r="C15" s="264"/>
      <c r="D15" s="265" t="s">
        <v>728</v>
      </c>
      <c r="E15" s="413" t="str">
        <f>Translations!$B$574</f>
        <v>Description:</v>
      </c>
      <c r="F15" s="413"/>
      <c r="G15" s="413"/>
      <c r="H15" s="413"/>
      <c r="I15" s="413"/>
      <c r="J15" s="413"/>
      <c r="K15" s="413"/>
      <c r="L15" s="413"/>
      <c r="M15" s="295"/>
    </row>
    <row r="16" spans="1:18" s="263" customFormat="1" ht="12.75" customHeight="1">
      <c r="A16" s="248"/>
      <c r="B16" s="238"/>
      <c r="C16" s="258"/>
      <c r="D16" s="275"/>
      <c r="E16" s="414" t="str">
        <f>Translations!$B$575</f>
        <v>In case you require more space for the description you may also use external files and reference those here.</v>
      </c>
      <c r="F16" s="414"/>
      <c r="G16" s="414"/>
      <c r="H16" s="414"/>
      <c r="I16" s="414"/>
      <c r="J16" s="414"/>
      <c r="K16" s="414"/>
      <c r="L16" s="276"/>
      <c r="M16" s="295"/>
      <c r="N16" s="231"/>
      <c r="O16" s="260"/>
      <c r="P16" s="260"/>
      <c r="Q16" s="261"/>
      <c r="R16" s="262"/>
    </row>
    <row r="17" spans="1:18" ht="12.75">
      <c r="A17" s="234"/>
      <c r="B17" s="238"/>
      <c r="C17" s="253"/>
      <c r="D17" s="268"/>
      <c r="E17" s="296" t="str">
        <f>Translations!$B$80</f>
        <v>Title:</v>
      </c>
      <c r="F17" s="421"/>
      <c r="G17" s="422"/>
      <c r="H17" s="422"/>
      <c r="I17" s="422"/>
      <c r="J17" s="422"/>
      <c r="K17" s="422"/>
      <c r="L17" s="423"/>
      <c r="M17" s="295"/>
      <c r="R17" s="277" t="b">
        <f>Q13</f>
        <v>0</v>
      </c>
    </row>
    <row r="18" spans="1:18" ht="12.75">
      <c r="A18" s="234"/>
      <c r="B18" s="238"/>
      <c r="C18" s="253"/>
      <c r="D18" s="268"/>
      <c r="E18" s="296" t="str">
        <f>Translations!$B$574</f>
        <v>Description:</v>
      </c>
      <c r="F18" s="424"/>
      <c r="G18" s="425"/>
      <c r="H18" s="425"/>
      <c r="I18" s="425"/>
      <c r="J18" s="425"/>
      <c r="K18" s="425"/>
      <c r="L18" s="426"/>
      <c r="M18" s="247"/>
      <c r="O18" s="278"/>
      <c r="R18" s="277" t="b">
        <f aca="true" t="shared" si="0" ref="R18:R25">R17</f>
        <v>0</v>
      </c>
    </row>
    <row r="19" spans="1:18" ht="12.75">
      <c r="A19" s="234"/>
      <c r="B19" s="238"/>
      <c r="C19" s="253"/>
      <c r="D19" s="268"/>
      <c r="E19" s="245"/>
      <c r="F19" s="427"/>
      <c r="G19" s="428"/>
      <c r="H19" s="428"/>
      <c r="I19" s="428"/>
      <c r="J19" s="428"/>
      <c r="K19" s="428"/>
      <c r="L19" s="429"/>
      <c r="M19" s="247"/>
      <c r="R19" s="277" t="b">
        <f t="shared" si="0"/>
        <v>0</v>
      </c>
    </row>
    <row r="20" spans="1:18" ht="12.75">
      <c r="A20" s="234"/>
      <c r="B20" s="238"/>
      <c r="C20" s="253"/>
      <c r="D20" s="268"/>
      <c r="E20" s="245"/>
      <c r="F20" s="427"/>
      <c r="G20" s="428"/>
      <c r="H20" s="428"/>
      <c r="I20" s="428"/>
      <c r="J20" s="428"/>
      <c r="K20" s="428"/>
      <c r="L20" s="429"/>
      <c r="M20" s="247"/>
      <c r="R20" s="277" t="b">
        <f t="shared" si="0"/>
        <v>0</v>
      </c>
    </row>
    <row r="21" spans="1:18" ht="12.75">
      <c r="A21" s="234"/>
      <c r="B21" s="238"/>
      <c r="C21" s="253"/>
      <c r="D21" s="268"/>
      <c r="E21" s="245"/>
      <c r="F21" s="427"/>
      <c r="G21" s="428"/>
      <c r="H21" s="428"/>
      <c r="I21" s="428"/>
      <c r="J21" s="428"/>
      <c r="K21" s="428"/>
      <c r="L21" s="429"/>
      <c r="M21" s="247"/>
      <c r="R21" s="277" t="b">
        <f t="shared" si="0"/>
        <v>0</v>
      </c>
    </row>
    <row r="22" spans="1:18" ht="12.75">
      <c r="A22" s="234"/>
      <c r="B22" s="238"/>
      <c r="C22" s="253"/>
      <c r="D22" s="268"/>
      <c r="E22" s="245"/>
      <c r="F22" s="427"/>
      <c r="G22" s="428"/>
      <c r="H22" s="428"/>
      <c r="I22" s="428"/>
      <c r="J22" s="428"/>
      <c r="K22" s="428"/>
      <c r="L22" s="429"/>
      <c r="M22" s="247"/>
      <c r="R22" s="277" t="b">
        <f t="shared" si="0"/>
        <v>0</v>
      </c>
    </row>
    <row r="23" spans="1:18" ht="12.75">
      <c r="A23" s="234"/>
      <c r="B23" s="238"/>
      <c r="C23" s="253"/>
      <c r="D23" s="268"/>
      <c r="E23" s="245"/>
      <c r="F23" s="427"/>
      <c r="G23" s="428"/>
      <c r="H23" s="428"/>
      <c r="I23" s="428"/>
      <c r="J23" s="428"/>
      <c r="K23" s="428"/>
      <c r="L23" s="429"/>
      <c r="M23" s="247"/>
      <c r="R23" s="277" t="b">
        <f t="shared" si="0"/>
        <v>0</v>
      </c>
    </row>
    <row r="24" spans="1:18" ht="12.75">
      <c r="A24" s="234"/>
      <c r="B24" s="238"/>
      <c r="C24" s="253"/>
      <c r="D24" s="268"/>
      <c r="E24" s="245"/>
      <c r="F24" s="427"/>
      <c r="G24" s="428"/>
      <c r="H24" s="428"/>
      <c r="I24" s="428"/>
      <c r="J24" s="428"/>
      <c r="K24" s="428"/>
      <c r="L24" s="429"/>
      <c r="M24" s="247"/>
      <c r="R24" s="277" t="b">
        <f t="shared" si="0"/>
        <v>0</v>
      </c>
    </row>
    <row r="25" spans="1:18" ht="12.75">
      <c r="A25" s="234"/>
      <c r="B25" s="238"/>
      <c r="C25" s="253"/>
      <c r="D25" s="268"/>
      <c r="E25" s="245"/>
      <c r="F25" s="430"/>
      <c r="G25" s="431"/>
      <c r="H25" s="431"/>
      <c r="I25" s="431"/>
      <c r="J25" s="431"/>
      <c r="K25" s="431"/>
      <c r="L25" s="432"/>
      <c r="M25" s="247"/>
      <c r="R25" s="277" t="b">
        <f t="shared" si="0"/>
        <v>0</v>
      </c>
    </row>
    <row r="26" spans="1:13" ht="13.5" thickBot="1">
      <c r="A26" s="234"/>
      <c r="B26" s="238"/>
      <c r="C26" s="266"/>
      <c r="D26" s="267"/>
      <c r="E26" s="279"/>
      <c r="F26" s="280"/>
      <c r="G26" s="281"/>
      <c r="H26" s="281"/>
      <c r="I26" s="281"/>
      <c r="J26" s="281"/>
      <c r="K26" s="281"/>
      <c r="L26" s="281"/>
      <c r="M26" s="247"/>
    </row>
    <row r="27" spans="1:13" ht="12.75" customHeight="1" thickBot="1">
      <c r="A27" s="234"/>
      <c r="B27" s="238"/>
      <c r="C27" s="253"/>
      <c r="D27" s="268"/>
      <c r="E27" s="269"/>
      <c r="F27" s="269"/>
      <c r="G27" s="269"/>
      <c r="H27" s="269"/>
      <c r="I27" s="269"/>
      <c r="J27" s="269"/>
      <c r="K27" s="269"/>
      <c r="L27" s="269"/>
      <c r="M27" s="247"/>
    </row>
    <row r="28" spans="1:18" ht="15.75" customHeight="1" thickBot="1">
      <c r="A28" s="291">
        <f>IF(COUNTA(H28,J28,F32:L40)=0,"","PRINT")</f>
      </c>
      <c r="B28" s="294"/>
      <c r="C28" s="270">
        <f>C13+1</f>
        <v>2</v>
      </c>
      <c r="D28" s="265" t="s">
        <v>727</v>
      </c>
      <c r="E28" s="412" t="str">
        <f>Translations!$B$572</f>
        <v>Measures will be/have been taken:</v>
      </c>
      <c r="F28" s="412"/>
      <c r="G28" s="412"/>
      <c r="H28" s="289"/>
      <c r="I28" s="272" t="str">
        <f>Translations!$B$573</f>
        <v>When?</v>
      </c>
      <c r="J28" s="290"/>
      <c r="K28" s="273"/>
      <c r="L28" s="273"/>
      <c r="M28" s="247"/>
      <c r="N28" s="292">
        <f>IF(AND(COUNTA(H28,J28,F32:L40)&gt;0,COUNTIF(N29:$N$168,"PRINT")=0),"PRINT","")</f>
      </c>
      <c r="Q28" s="274" t="b">
        <f>CNTR_VerNonConf=EUconst_NotRelevant</f>
        <v>0</v>
      </c>
      <c r="R28" s="274" t="b">
        <f>OR(Q28=TRUE,AND(H28&lt;&gt;"",H28=FALSE))</f>
        <v>0</v>
      </c>
    </row>
    <row r="29" spans="1:13" ht="4.5" customHeight="1">
      <c r="A29" s="234"/>
      <c r="B29" s="238"/>
      <c r="C29" s="264"/>
      <c r="D29" s="268"/>
      <c r="E29" s="273"/>
      <c r="F29" s="273"/>
      <c r="G29" s="273"/>
      <c r="H29" s="273"/>
      <c r="I29" s="273"/>
      <c r="J29" s="273"/>
      <c r="K29" s="273"/>
      <c r="L29" s="273"/>
      <c r="M29" s="247"/>
    </row>
    <row r="30" spans="1:13" ht="15.75" customHeight="1">
      <c r="A30" s="234"/>
      <c r="B30" s="238"/>
      <c r="C30" s="264"/>
      <c r="D30" s="265" t="s">
        <v>728</v>
      </c>
      <c r="E30" s="413" t="str">
        <f>Translations!$B$574</f>
        <v>Description:</v>
      </c>
      <c r="F30" s="413"/>
      <c r="G30" s="413"/>
      <c r="H30" s="413"/>
      <c r="I30" s="413"/>
      <c r="J30" s="413"/>
      <c r="K30" s="413"/>
      <c r="L30" s="413"/>
      <c r="M30" s="247"/>
    </row>
    <row r="31" spans="1:18" s="263" customFormat="1" ht="12.75" customHeight="1">
      <c r="A31" s="248"/>
      <c r="B31" s="238"/>
      <c r="C31" s="258"/>
      <c r="D31" s="275"/>
      <c r="E31" s="414" t="str">
        <f>Translations!$B$575</f>
        <v>In case you require more space for the description you may also use external files and reference those here.</v>
      </c>
      <c r="F31" s="414"/>
      <c r="G31" s="414"/>
      <c r="H31" s="414"/>
      <c r="I31" s="414"/>
      <c r="J31" s="414"/>
      <c r="K31" s="414"/>
      <c r="L31" s="276"/>
      <c r="M31" s="294"/>
      <c r="N31" s="231"/>
      <c r="O31" s="260"/>
      <c r="P31" s="260"/>
      <c r="Q31" s="261"/>
      <c r="R31" s="262"/>
    </row>
    <row r="32" spans="1:18" ht="12.75">
      <c r="A32" s="234"/>
      <c r="B32" s="238"/>
      <c r="C32" s="253"/>
      <c r="D32" s="268"/>
      <c r="E32" s="296" t="str">
        <f>Translations!$B$80</f>
        <v>Title:</v>
      </c>
      <c r="F32" s="421"/>
      <c r="G32" s="422"/>
      <c r="H32" s="422"/>
      <c r="I32" s="422"/>
      <c r="J32" s="422"/>
      <c r="K32" s="422"/>
      <c r="L32" s="423"/>
      <c r="M32" s="247"/>
      <c r="R32" s="277" t="b">
        <f>Q28</f>
        <v>0</v>
      </c>
    </row>
    <row r="33" spans="1:18" ht="12.75">
      <c r="A33" s="234"/>
      <c r="B33" s="238"/>
      <c r="C33" s="253"/>
      <c r="D33" s="268"/>
      <c r="E33" s="296" t="str">
        <f>Translations!$B$574</f>
        <v>Description:</v>
      </c>
      <c r="F33" s="424"/>
      <c r="G33" s="425"/>
      <c r="H33" s="425"/>
      <c r="I33" s="425"/>
      <c r="J33" s="425"/>
      <c r="K33" s="425"/>
      <c r="L33" s="426"/>
      <c r="M33" s="247"/>
      <c r="O33" s="278"/>
      <c r="R33" s="277" t="b">
        <f aca="true" t="shared" si="1" ref="R33:R40">R32</f>
        <v>0</v>
      </c>
    </row>
    <row r="34" spans="1:18" ht="12.75">
      <c r="A34" s="234"/>
      <c r="B34" s="238"/>
      <c r="C34" s="253"/>
      <c r="D34" s="268"/>
      <c r="E34" s="245"/>
      <c r="F34" s="427"/>
      <c r="G34" s="428"/>
      <c r="H34" s="428"/>
      <c r="I34" s="428"/>
      <c r="J34" s="428"/>
      <c r="K34" s="428"/>
      <c r="L34" s="429"/>
      <c r="M34" s="247"/>
      <c r="R34" s="277" t="b">
        <f t="shared" si="1"/>
        <v>0</v>
      </c>
    </row>
    <row r="35" spans="1:18" ht="12.75">
      <c r="A35" s="234"/>
      <c r="B35" s="238"/>
      <c r="C35" s="253"/>
      <c r="D35" s="268"/>
      <c r="E35" s="245"/>
      <c r="F35" s="427"/>
      <c r="G35" s="428"/>
      <c r="H35" s="428"/>
      <c r="I35" s="428"/>
      <c r="J35" s="428"/>
      <c r="K35" s="428"/>
      <c r="L35" s="429"/>
      <c r="M35" s="247"/>
      <c r="R35" s="277" t="b">
        <f t="shared" si="1"/>
        <v>0</v>
      </c>
    </row>
    <row r="36" spans="1:18" ht="12.75">
      <c r="A36" s="234"/>
      <c r="B36" s="238"/>
      <c r="C36" s="253"/>
      <c r="D36" s="268"/>
      <c r="E36" s="245"/>
      <c r="F36" s="427"/>
      <c r="G36" s="428"/>
      <c r="H36" s="428"/>
      <c r="I36" s="428"/>
      <c r="J36" s="428"/>
      <c r="K36" s="428"/>
      <c r="L36" s="429"/>
      <c r="M36" s="247"/>
      <c r="R36" s="277" t="b">
        <f t="shared" si="1"/>
        <v>0</v>
      </c>
    </row>
    <row r="37" spans="1:18" ht="12.75">
      <c r="A37" s="234"/>
      <c r="B37" s="238"/>
      <c r="C37" s="253"/>
      <c r="D37" s="268"/>
      <c r="E37" s="245"/>
      <c r="F37" s="427"/>
      <c r="G37" s="428"/>
      <c r="H37" s="428"/>
      <c r="I37" s="428"/>
      <c r="J37" s="428"/>
      <c r="K37" s="428"/>
      <c r="L37" s="429"/>
      <c r="M37" s="247"/>
      <c r="R37" s="277" t="b">
        <f t="shared" si="1"/>
        <v>0</v>
      </c>
    </row>
    <row r="38" spans="1:18" ht="12.75">
      <c r="A38" s="234"/>
      <c r="B38" s="238"/>
      <c r="C38" s="253"/>
      <c r="D38" s="268"/>
      <c r="E38" s="245"/>
      <c r="F38" s="427"/>
      <c r="G38" s="428"/>
      <c r="H38" s="428"/>
      <c r="I38" s="428"/>
      <c r="J38" s="428"/>
      <c r="K38" s="428"/>
      <c r="L38" s="429"/>
      <c r="M38" s="247"/>
      <c r="R38" s="277" t="b">
        <f t="shared" si="1"/>
        <v>0</v>
      </c>
    </row>
    <row r="39" spans="1:18" ht="12.75">
      <c r="A39" s="234"/>
      <c r="B39" s="238"/>
      <c r="C39" s="253"/>
      <c r="D39" s="268"/>
      <c r="E39" s="245"/>
      <c r="F39" s="427"/>
      <c r="G39" s="428"/>
      <c r="H39" s="428"/>
      <c r="I39" s="428"/>
      <c r="J39" s="428"/>
      <c r="K39" s="428"/>
      <c r="L39" s="429"/>
      <c r="M39" s="247"/>
      <c r="R39" s="277" t="b">
        <f t="shared" si="1"/>
        <v>0</v>
      </c>
    </row>
    <row r="40" spans="1:18" ht="12.75">
      <c r="A40" s="234"/>
      <c r="B40" s="238"/>
      <c r="C40" s="253"/>
      <c r="D40" s="268"/>
      <c r="E40" s="245"/>
      <c r="F40" s="430"/>
      <c r="G40" s="431"/>
      <c r="H40" s="431"/>
      <c r="I40" s="431"/>
      <c r="J40" s="431"/>
      <c r="K40" s="431"/>
      <c r="L40" s="432"/>
      <c r="M40" s="247"/>
      <c r="R40" s="277" t="b">
        <f t="shared" si="1"/>
        <v>0</v>
      </c>
    </row>
    <row r="41" spans="1:13" ht="13.5" thickBot="1">
      <c r="A41" s="234"/>
      <c r="B41" s="238"/>
      <c r="C41" s="266"/>
      <c r="D41" s="267"/>
      <c r="E41" s="279"/>
      <c r="F41" s="280"/>
      <c r="G41" s="281"/>
      <c r="H41" s="281"/>
      <c r="I41" s="281"/>
      <c r="J41" s="281"/>
      <c r="K41" s="281"/>
      <c r="L41" s="281"/>
      <c r="M41" s="247"/>
    </row>
    <row r="42" spans="1:13" ht="12.75" customHeight="1" thickBot="1">
      <c r="A42" s="234"/>
      <c r="B42" s="238"/>
      <c r="C42" s="253"/>
      <c r="D42" s="268"/>
      <c r="E42" s="269"/>
      <c r="F42" s="269"/>
      <c r="G42" s="269"/>
      <c r="H42" s="269"/>
      <c r="I42" s="269"/>
      <c r="J42" s="269"/>
      <c r="K42" s="269"/>
      <c r="L42" s="269"/>
      <c r="M42" s="247"/>
    </row>
    <row r="43" spans="1:18" ht="15.75" customHeight="1" thickBot="1">
      <c r="A43" s="291">
        <f>IF(COUNTA(H43,J43,F47:L55)=0,"","PRINT")</f>
      </c>
      <c r="B43" s="294"/>
      <c r="C43" s="270">
        <f>C28+1</f>
        <v>3</v>
      </c>
      <c r="D43" s="265" t="s">
        <v>727</v>
      </c>
      <c r="E43" s="412" t="str">
        <f>Translations!$B$572</f>
        <v>Measures will be/have been taken:</v>
      </c>
      <c r="F43" s="412"/>
      <c r="G43" s="412"/>
      <c r="H43" s="289"/>
      <c r="I43" s="272" t="str">
        <f>Translations!$B$573</f>
        <v>When?</v>
      </c>
      <c r="J43" s="290"/>
      <c r="K43" s="273"/>
      <c r="L43" s="273"/>
      <c r="M43" s="247"/>
      <c r="N43" s="292">
        <f>IF(AND(COUNTA(H43,J43,F47:L55)&gt;0,COUNTIF(N44:$N$168,"PRINT")=0),"PRINT","")</f>
      </c>
      <c r="Q43" s="274" t="b">
        <f>CNTR_VerNonConf=EUconst_NotRelevant</f>
        <v>0</v>
      </c>
      <c r="R43" s="274" t="b">
        <f>OR(Q43=TRUE,AND(H43&lt;&gt;"",H43=FALSE))</f>
        <v>0</v>
      </c>
    </row>
    <row r="44" spans="1:13" ht="4.5" customHeight="1">
      <c r="A44" s="234"/>
      <c r="B44" s="238"/>
      <c r="C44" s="264"/>
      <c r="D44" s="268"/>
      <c r="E44" s="273"/>
      <c r="F44" s="273"/>
      <c r="G44" s="273"/>
      <c r="H44" s="273"/>
      <c r="I44" s="273"/>
      <c r="J44" s="273"/>
      <c r="K44" s="273"/>
      <c r="L44" s="273"/>
      <c r="M44" s="247"/>
    </row>
    <row r="45" spans="1:13" ht="15.75" customHeight="1">
      <c r="A45" s="234"/>
      <c r="B45" s="238"/>
      <c r="C45" s="264"/>
      <c r="D45" s="265" t="s">
        <v>728</v>
      </c>
      <c r="E45" s="413" t="str">
        <f>Translations!$B$574</f>
        <v>Description:</v>
      </c>
      <c r="F45" s="413"/>
      <c r="G45" s="413"/>
      <c r="H45" s="413"/>
      <c r="I45" s="413"/>
      <c r="J45" s="413"/>
      <c r="K45" s="413"/>
      <c r="L45" s="413"/>
      <c r="M45" s="247"/>
    </row>
    <row r="46" spans="1:18" s="263" customFormat="1" ht="12.75" customHeight="1">
      <c r="A46" s="248"/>
      <c r="B46" s="238"/>
      <c r="C46" s="258"/>
      <c r="D46" s="275"/>
      <c r="E46" s="414" t="str">
        <f>Translations!$B$575</f>
        <v>In case you require more space for the description you may also use external files and reference those here.</v>
      </c>
      <c r="F46" s="414"/>
      <c r="G46" s="414"/>
      <c r="H46" s="414"/>
      <c r="I46" s="414"/>
      <c r="J46" s="414"/>
      <c r="K46" s="414"/>
      <c r="L46" s="276"/>
      <c r="M46" s="294"/>
      <c r="N46" s="231"/>
      <c r="O46" s="260"/>
      <c r="P46" s="260"/>
      <c r="Q46" s="261"/>
      <c r="R46" s="262"/>
    </row>
    <row r="47" spans="1:18" ht="12.75">
      <c r="A47" s="234"/>
      <c r="B47" s="238"/>
      <c r="C47" s="253"/>
      <c r="D47" s="268"/>
      <c r="E47" s="296" t="str">
        <f>Translations!$B$80</f>
        <v>Title:</v>
      </c>
      <c r="F47" s="421"/>
      <c r="G47" s="422"/>
      <c r="H47" s="422"/>
      <c r="I47" s="422"/>
      <c r="J47" s="422"/>
      <c r="K47" s="422"/>
      <c r="L47" s="423"/>
      <c r="M47" s="247"/>
      <c r="R47" s="277" t="b">
        <f>Q43</f>
        <v>0</v>
      </c>
    </row>
    <row r="48" spans="1:18" ht="12.75">
      <c r="A48" s="234"/>
      <c r="B48" s="238"/>
      <c r="C48" s="253"/>
      <c r="D48" s="268"/>
      <c r="E48" s="296" t="str">
        <f>Translations!$B$574</f>
        <v>Description:</v>
      </c>
      <c r="F48" s="424"/>
      <c r="G48" s="425"/>
      <c r="H48" s="425"/>
      <c r="I48" s="425"/>
      <c r="J48" s="425"/>
      <c r="K48" s="425"/>
      <c r="L48" s="426"/>
      <c r="M48" s="247"/>
      <c r="O48" s="278"/>
      <c r="R48" s="277" t="b">
        <f aca="true" t="shared" si="2" ref="R48:R55">R47</f>
        <v>0</v>
      </c>
    </row>
    <row r="49" spans="1:18" ht="12.75">
      <c r="A49" s="234"/>
      <c r="B49" s="238"/>
      <c r="C49" s="253"/>
      <c r="D49" s="268"/>
      <c r="E49" s="245"/>
      <c r="F49" s="427"/>
      <c r="G49" s="428"/>
      <c r="H49" s="428"/>
      <c r="I49" s="428"/>
      <c r="J49" s="428"/>
      <c r="K49" s="428"/>
      <c r="L49" s="429"/>
      <c r="M49" s="247"/>
      <c r="R49" s="277" t="b">
        <f t="shared" si="2"/>
        <v>0</v>
      </c>
    </row>
    <row r="50" spans="1:18" ht="12.75">
      <c r="A50" s="234"/>
      <c r="B50" s="238"/>
      <c r="C50" s="253"/>
      <c r="D50" s="268"/>
      <c r="E50" s="245"/>
      <c r="F50" s="427"/>
      <c r="G50" s="428"/>
      <c r="H50" s="428"/>
      <c r="I50" s="428"/>
      <c r="J50" s="428"/>
      <c r="K50" s="428"/>
      <c r="L50" s="429"/>
      <c r="M50" s="247"/>
      <c r="R50" s="277" t="b">
        <f t="shared" si="2"/>
        <v>0</v>
      </c>
    </row>
    <row r="51" spans="1:18" ht="12.75">
      <c r="A51" s="234"/>
      <c r="B51" s="238"/>
      <c r="C51" s="253"/>
      <c r="D51" s="268"/>
      <c r="E51" s="245"/>
      <c r="F51" s="427"/>
      <c r="G51" s="428"/>
      <c r="H51" s="428"/>
      <c r="I51" s="428"/>
      <c r="J51" s="428"/>
      <c r="K51" s="428"/>
      <c r="L51" s="429"/>
      <c r="M51" s="247"/>
      <c r="R51" s="277" t="b">
        <f t="shared" si="2"/>
        <v>0</v>
      </c>
    </row>
    <row r="52" spans="1:18" ht="12.75">
      <c r="A52" s="234"/>
      <c r="B52" s="238"/>
      <c r="C52" s="253"/>
      <c r="D52" s="268"/>
      <c r="E52" s="245"/>
      <c r="F52" s="427"/>
      <c r="G52" s="428"/>
      <c r="H52" s="428"/>
      <c r="I52" s="428"/>
      <c r="J52" s="428"/>
      <c r="K52" s="428"/>
      <c r="L52" s="429"/>
      <c r="M52" s="247"/>
      <c r="R52" s="277" t="b">
        <f t="shared" si="2"/>
        <v>0</v>
      </c>
    </row>
    <row r="53" spans="1:18" ht="12.75">
      <c r="A53" s="234"/>
      <c r="B53" s="238"/>
      <c r="C53" s="253"/>
      <c r="D53" s="268"/>
      <c r="E53" s="245"/>
      <c r="F53" s="427"/>
      <c r="G53" s="428"/>
      <c r="H53" s="428"/>
      <c r="I53" s="428"/>
      <c r="J53" s="428"/>
      <c r="K53" s="428"/>
      <c r="L53" s="429"/>
      <c r="M53" s="247"/>
      <c r="R53" s="277" t="b">
        <f t="shared" si="2"/>
        <v>0</v>
      </c>
    </row>
    <row r="54" spans="1:18" ht="12.75">
      <c r="A54" s="234"/>
      <c r="B54" s="238"/>
      <c r="C54" s="253"/>
      <c r="D54" s="268"/>
      <c r="E54" s="245"/>
      <c r="F54" s="427"/>
      <c r="G54" s="428"/>
      <c r="H54" s="428"/>
      <c r="I54" s="428"/>
      <c r="J54" s="428"/>
      <c r="K54" s="428"/>
      <c r="L54" s="429"/>
      <c r="M54" s="247"/>
      <c r="R54" s="277" t="b">
        <f t="shared" si="2"/>
        <v>0</v>
      </c>
    </row>
    <row r="55" spans="1:18" ht="12.75">
      <c r="A55" s="234"/>
      <c r="B55" s="238"/>
      <c r="C55" s="253"/>
      <c r="D55" s="268"/>
      <c r="E55" s="245"/>
      <c r="F55" s="430"/>
      <c r="G55" s="431"/>
      <c r="H55" s="431"/>
      <c r="I55" s="431"/>
      <c r="J55" s="431"/>
      <c r="K55" s="431"/>
      <c r="L55" s="432"/>
      <c r="M55" s="247"/>
      <c r="R55" s="277" t="b">
        <f t="shared" si="2"/>
        <v>0</v>
      </c>
    </row>
    <row r="56" spans="1:13" ht="13.5" thickBot="1">
      <c r="A56" s="234"/>
      <c r="B56" s="238"/>
      <c r="C56" s="266"/>
      <c r="D56" s="267"/>
      <c r="E56" s="279"/>
      <c r="F56" s="280"/>
      <c r="G56" s="281"/>
      <c r="H56" s="281"/>
      <c r="I56" s="281"/>
      <c r="J56" s="281"/>
      <c r="K56" s="281"/>
      <c r="L56" s="281"/>
      <c r="M56" s="247"/>
    </row>
    <row r="57" spans="1:13" ht="12.75" customHeight="1" thickBot="1">
      <c r="A57" s="234"/>
      <c r="B57" s="238"/>
      <c r="C57" s="253"/>
      <c r="D57" s="268"/>
      <c r="E57" s="269"/>
      <c r="F57" s="269"/>
      <c r="G57" s="269"/>
      <c r="H57" s="269"/>
      <c r="I57" s="269"/>
      <c r="J57" s="269"/>
      <c r="K57" s="269"/>
      <c r="L57" s="269"/>
      <c r="M57" s="247"/>
    </row>
    <row r="58" spans="1:18" ht="15.75" customHeight="1" thickBot="1">
      <c r="A58" s="291">
        <f>IF(COUNTA(H58,J58,F62:L70)=0,"","PRINT")</f>
      </c>
      <c r="B58" s="294"/>
      <c r="C58" s="270">
        <f>C43+1</f>
        <v>4</v>
      </c>
      <c r="D58" s="265" t="s">
        <v>727</v>
      </c>
      <c r="E58" s="412" t="str">
        <f>Translations!$B$572</f>
        <v>Measures will be/have been taken:</v>
      </c>
      <c r="F58" s="412"/>
      <c r="G58" s="412"/>
      <c r="H58" s="289"/>
      <c r="I58" s="272" t="str">
        <f>Translations!$B$573</f>
        <v>When?</v>
      </c>
      <c r="J58" s="290"/>
      <c r="K58" s="273"/>
      <c r="L58" s="273"/>
      <c r="M58" s="247"/>
      <c r="N58" s="292">
        <f>IF(AND(COUNTA(H58,J58,F62:L70)&gt;0,COUNTIF(N59:$N$168,"PRINT")=0),"PRINT","")</f>
      </c>
      <c r="Q58" s="274" t="b">
        <f>CNTR_VerNonConf=EUconst_NotRelevant</f>
        <v>0</v>
      </c>
      <c r="R58" s="274" t="b">
        <f>OR(Q58=TRUE,AND(H58&lt;&gt;"",H58=FALSE))</f>
        <v>0</v>
      </c>
    </row>
    <row r="59" spans="1:13" ht="4.5" customHeight="1">
      <c r="A59" s="234"/>
      <c r="B59" s="238"/>
      <c r="C59" s="264"/>
      <c r="D59" s="268"/>
      <c r="E59" s="273"/>
      <c r="F59" s="273"/>
      <c r="G59" s="273"/>
      <c r="H59" s="273"/>
      <c r="I59" s="273"/>
      <c r="J59" s="273"/>
      <c r="K59" s="273"/>
      <c r="L59" s="273"/>
      <c r="M59" s="247"/>
    </row>
    <row r="60" spans="1:13" ht="15.75" customHeight="1">
      <c r="A60" s="234"/>
      <c r="B60" s="238"/>
      <c r="C60" s="264"/>
      <c r="D60" s="265" t="s">
        <v>728</v>
      </c>
      <c r="E60" s="413" t="str">
        <f>Translations!$B$574</f>
        <v>Description:</v>
      </c>
      <c r="F60" s="413"/>
      <c r="G60" s="413"/>
      <c r="H60" s="413"/>
      <c r="I60" s="413"/>
      <c r="J60" s="413"/>
      <c r="K60" s="413"/>
      <c r="L60" s="413"/>
      <c r="M60" s="247"/>
    </row>
    <row r="61" spans="1:18" s="263" customFormat="1" ht="12.75" customHeight="1">
      <c r="A61" s="248"/>
      <c r="B61" s="238"/>
      <c r="C61" s="258"/>
      <c r="D61" s="275"/>
      <c r="E61" s="414" t="str">
        <f>Translations!$B$575</f>
        <v>In case you require more space for the description you may also use external files and reference those here.</v>
      </c>
      <c r="F61" s="414"/>
      <c r="G61" s="414"/>
      <c r="H61" s="414"/>
      <c r="I61" s="414"/>
      <c r="J61" s="414"/>
      <c r="K61" s="414"/>
      <c r="L61" s="276"/>
      <c r="M61" s="294"/>
      <c r="N61" s="231"/>
      <c r="O61" s="260"/>
      <c r="P61" s="260"/>
      <c r="Q61" s="261"/>
      <c r="R61" s="262"/>
    </row>
    <row r="62" spans="1:18" ht="12.75">
      <c r="A62" s="234"/>
      <c r="B62" s="238"/>
      <c r="C62" s="253"/>
      <c r="D62" s="268"/>
      <c r="E62" s="296" t="str">
        <f>Translations!$B$80</f>
        <v>Title:</v>
      </c>
      <c r="F62" s="421"/>
      <c r="G62" s="422"/>
      <c r="H62" s="422"/>
      <c r="I62" s="422"/>
      <c r="J62" s="422"/>
      <c r="K62" s="422"/>
      <c r="L62" s="423"/>
      <c r="M62" s="247"/>
      <c r="R62" s="277" t="b">
        <f>Q58</f>
        <v>0</v>
      </c>
    </row>
    <row r="63" spans="1:18" ht="12.75">
      <c r="A63" s="234"/>
      <c r="B63" s="238"/>
      <c r="C63" s="253"/>
      <c r="D63" s="268"/>
      <c r="E63" s="296" t="str">
        <f>Translations!$B$574</f>
        <v>Description:</v>
      </c>
      <c r="F63" s="424"/>
      <c r="G63" s="425"/>
      <c r="H63" s="425"/>
      <c r="I63" s="425"/>
      <c r="J63" s="425"/>
      <c r="K63" s="425"/>
      <c r="L63" s="426"/>
      <c r="M63" s="247"/>
      <c r="O63" s="278"/>
      <c r="R63" s="277" t="b">
        <f aca="true" t="shared" si="3" ref="R63:R70">R62</f>
        <v>0</v>
      </c>
    </row>
    <row r="64" spans="1:18" ht="12.75">
      <c r="A64" s="234"/>
      <c r="B64" s="238"/>
      <c r="C64" s="253"/>
      <c r="D64" s="268"/>
      <c r="E64" s="245"/>
      <c r="F64" s="427"/>
      <c r="G64" s="428"/>
      <c r="H64" s="428"/>
      <c r="I64" s="428"/>
      <c r="J64" s="428"/>
      <c r="K64" s="428"/>
      <c r="L64" s="429"/>
      <c r="M64" s="247"/>
      <c r="R64" s="277" t="b">
        <f t="shared" si="3"/>
        <v>0</v>
      </c>
    </row>
    <row r="65" spans="1:18" ht="12.75">
      <c r="A65" s="234"/>
      <c r="B65" s="238"/>
      <c r="C65" s="253"/>
      <c r="D65" s="268"/>
      <c r="E65" s="245"/>
      <c r="F65" s="427"/>
      <c r="G65" s="428"/>
      <c r="H65" s="428"/>
      <c r="I65" s="428"/>
      <c r="J65" s="428"/>
      <c r="K65" s="428"/>
      <c r="L65" s="429"/>
      <c r="M65" s="247"/>
      <c r="R65" s="277" t="b">
        <f t="shared" si="3"/>
        <v>0</v>
      </c>
    </row>
    <row r="66" spans="1:18" ht="12.75">
      <c r="A66" s="234"/>
      <c r="B66" s="238"/>
      <c r="C66" s="253"/>
      <c r="D66" s="268"/>
      <c r="E66" s="245"/>
      <c r="F66" s="427"/>
      <c r="G66" s="428"/>
      <c r="H66" s="428"/>
      <c r="I66" s="428"/>
      <c r="J66" s="428"/>
      <c r="K66" s="428"/>
      <c r="L66" s="429"/>
      <c r="M66" s="247"/>
      <c r="R66" s="277" t="b">
        <f t="shared" si="3"/>
        <v>0</v>
      </c>
    </row>
    <row r="67" spans="1:18" ht="12.75">
      <c r="A67" s="234"/>
      <c r="B67" s="238"/>
      <c r="C67" s="253"/>
      <c r="D67" s="268"/>
      <c r="E67" s="245"/>
      <c r="F67" s="427"/>
      <c r="G67" s="428"/>
      <c r="H67" s="428"/>
      <c r="I67" s="428"/>
      <c r="J67" s="428"/>
      <c r="K67" s="428"/>
      <c r="L67" s="429"/>
      <c r="M67" s="247"/>
      <c r="R67" s="277" t="b">
        <f t="shared" si="3"/>
        <v>0</v>
      </c>
    </row>
    <row r="68" spans="1:18" ht="12.75">
      <c r="A68" s="234"/>
      <c r="B68" s="238"/>
      <c r="C68" s="253"/>
      <c r="D68" s="268"/>
      <c r="E68" s="245"/>
      <c r="F68" s="427"/>
      <c r="G68" s="428"/>
      <c r="H68" s="428"/>
      <c r="I68" s="428"/>
      <c r="J68" s="428"/>
      <c r="K68" s="428"/>
      <c r="L68" s="429"/>
      <c r="M68" s="247"/>
      <c r="R68" s="277" t="b">
        <f t="shared" si="3"/>
        <v>0</v>
      </c>
    </row>
    <row r="69" spans="1:18" ht="12.75">
      <c r="A69" s="234"/>
      <c r="B69" s="238"/>
      <c r="C69" s="253"/>
      <c r="D69" s="268"/>
      <c r="E69" s="245"/>
      <c r="F69" s="427"/>
      <c r="G69" s="428"/>
      <c r="H69" s="428"/>
      <c r="I69" s="428"/>
      <c r="J69" s="428"/>
      <c r="K69" s="428"/>
      <c r="L69" s="429"/>
      <c r="M69" s="247"/>
      <c r="R69" s="277" t="b">
        <f t="shared" si="3"/>
        <v>0</v>
      </c>
    </row>
    <row r="70" spans="1:18" ht="12.75">
      <c r="A70" s="234"/>
      <c r="B70" s="238"/>
      <c r="C70" s="253"/>
      <c r="D70" s="268"/>
      <c r="E70" s="245"/>
      <c r="F70" s="430"/>
      <c r="G70" s="431"/>
      <c r="H70" s="431"/>
      <c r="I70" s="431"/>
      <c r="J70" s="431"/>
      <c r="K70" s="431"/>
      <c r="L70" s="432"/>
      <c r="M70" s="247"/>
      <c r="R70" s="277" t="b">
        <f t="shared" si="3"/>
        <v>0</v>
      </c>
    </row>
    <row r="71" spans="1:13" ht="13.5" thickBot="1">
      <c r="A71" s="234"/>
      <c r="B71" s="238"/>
      <c r="C71" s="266"/>
      <c r="D71" s="267"/>
      <c r="E71" s="279"/>
      <c r="F71" s="280"/>
      <c r="G71" s="281"/>
      <c r="H71" s="281"/>
      <c r="I71" s="281"/>
      <c r="J71" s="281"/>
      <c r="K71" s="281"/>
      <c r="L71" s="281"/>
      <c r="M71" s="247"/>
    </row>
    <row r="72" spans="1:13" ht="12.75" customHeight="1" thickBot="1">
      <c r="A72" s="234"/>
      <c r="B72" s="238"/>
      <c r="C72" s="253"/>
      <c r="D72" s="268"/>
      <c r="E72" s="269"/>
      <c r="F72" s="269"/>
      <c r="G72" s="269"/>
      <c r="H72" s="269"/>
      <c r="I72" s="269"/>
      <c r="J72" s="269"/>
      <c r="K72" s="269"/>
      <c r="L72" s="269"/>
      <c r="M72" s="247"/>
    </row>
    <row r="73" spans="1:18" ht="15.75" customHeight="1" thickBot="1">
      <c r="A73" s="291">
        <f>IF(COUNTA(H73,J73,F77:L85)=0,"","PRINT")</f>
      </c>
      <c r="B73" s="294"/>
      <c r="C73" s="270">
        <f>C58+1</f>
        <v>5</v>
      </c>
      <c r="D73" s="265" t="s">
        <v>727</v>
      </c>
      <c r="E73" s="412" t="str">
        <f>Translations!$B$572</f>
        <v>Measures will be/have been taken:</v>
      </c>
      <c r="F73" s="412"/>
      <c r="G73" s="412"/>
      <c r="H73" s="289"/>
      <c r="I73" s="272" t="str">
        <f>Translations!$B$573</f>
        <v>When?</v>
      </c>
      <c r="J73" s="290"/>
      <c r="K73" s="273"/>
      <c r="L73" s="273"/>
      <c r="M73" s="247"/>
      <c r="N73" s="292">
        <f>IF(AND(COUNTA(H73,J73,F77:L85)&gt;0,COUNTIF(N74:$N$168,"PRINT")=0),"PRINT","")</f>
      </c>
      <c r="Q73" s="274" t="b">
        <f>CNTR_VerNonConf=EUconst_NotRelevant</f>
        <v>0</v>
      </c>
      <c r="R73" s="274" t="b">
        <f>OR(Q73=TRUE,AND(H73&lt;&gt;"",H73=FALSE))</f>
        <v>0</v>
      </c>
    </row>
    <row r="74" spans="1:13" ht="4.5" customHeight="1">
      <c r="A74" s="234"/>
      <c r="B74" s="238"/>
      <c r="C74" s="264"/>
      <c r="D74" s="268"/>
      <c r="E74" s="273"/>
      <c r="F74" s="273"/>
      <c r="G74" s="273"/>
      <c r="H74" s="273"/>
      <c r="I74" s="273"/>
      <c r="J74" s="273"/>
      <c r="K74" s="273"/>
      <c r="L74" s="273"/>
      <c r="M74" s="247"/>
    </row>
    <row r="75" spans="1:13" ht="15.75" customHeight="1">
      <c r="A75" s="234"/>
      <c r="B75" s="238"/>
      <c r="C75" s="264"/>
      <c r="D75" s="265" t="s">
        <v>728</v>
      </c>
      <c r="E75" s="413" t="str">
        <f>Translations!$B$574</f>
        <v>Description:</v>
      </c>
      <c r="F75" s="413"/>
      <c r="G75" s="413"/>
      <c r="H75" s="413"/>
      <c r="I75" s="413"/>
      <c r="J75" s="413"/>
      <c r="K75" s="413"/>
      <c r="L75" s="413"/>
      <c r="M75" s="247"/>
    </row>
    <row r="76" spans="1:18" s="263" customFormat="1" ht="12.75" customHeight="1">
      <c r="A76" s="248"/>
      <c r="B76" s="238"/>
      <c r="C76" s="258"/>
      <c r="D76" s="275"/>
      <c r="E76" s="414" t="str">
        <f>Translations!$B$575</f>
        <v>In case you require more space for the description you may also use external files and reference those here.</v>
      </c>
      <c r="F76" s="414"/>
      <c r="G76" s="414"/>
      <c r="H76" s="414"/>
      <c r="I76" s="414"/>
      <c r="J76" s="414"/>
      <c r="K76" s="414"/>
      <c r="L76" s="276"/>
      <c r="M76" s="294"/>
      <c r="N76" s="231"/>
      <c r="O76" s="260"/>
      <c r="P76" s="260"/>
      <c r="Q76" s="261"/>
      <c r="R76" s="262"/>
    </row>
    <row r="77" spans="1:18" ht="12.75">
      <c r="A77" s="234"/>
      <c r="B77" s="238"/>
      <c r="C77" s="253"/>
      <c r="D77" s="268"/>
      <c r="E77" s="296" t="str">
        <f>Translations!$B$80</f>
        <v>Title:</v>
      </c>
      <c r="F77" s="421"/>
      <c r="G77" s="422"/>
      <c r="H77" s="422"/>
      <c r="I77" s="422"/>
      <c r="J77" s="422"/>
      <c r="K77" s="422"/>
      <c r="L77" s="423"/>
      <c r="M77" s="247"/>
      <c r="R77" s="277" t="b">
        <f>Q73</f>
        <v>0</v>
      </c>
    </row>
    <row r="78" spans="1:18" ht="12.75">
      <c r="A78" s="234"/>
      <c r="B78" s="238"/>
      <c r="C78" s="253"/>
      <c r="D78" s="268"/>
      <c r="E78" s="296" t="str">
        <f>Translations!$B$574</f>
        <v>Description:</v>
      </c>
      <c r="F78" s="424"/>
      <c r="G78" s="425"/>
      <c r="H78" s="425"/>
      <c r="I78" s="425"/>
      <c r="J78" s="425"/>
      <c r="K78" s="425"/>
      <c r="L78" s="426"/>
      <c r="M78" s="247"/>
      <c r="O78" s="278"/>
      <c r="R78" s="277" t="b">
        <f aca="true" t="shared" si="4" ref="R78:R85">R77</f>
        <v>0</v>
      </c>
    </row>
    <row r="79" spans="1:18" ht="12.75">
      <c r="A79" s="234"/>
      <c r="B79" s="238"/>
      <c r="C79" s="253"/>
      <c r="D79" s="268"/>
      <c r="E79" s="245"/>
      <c r="F79" s="427"/>
      <c r="G79" s="428"/>
      <c r="H79" s="428"/>
      <c r="I79" s="428"/>
      <c r="J79" s="428"/>
      <c r="K79" s="428"/>
      <c r="L79" s="429"/>
      <c r="M79" s="247"/>
      <c r="R79" s="277" t="b">
        <f t="shared" si="4"/>
        <v>0</v>
      </c>
    </row>
    <row r="80" spans="1:18" ht="12.75">
      <c r="A80" s="234"/>
      <c r="B80" s="238"/>
      <c r="C80" s="253"/>
      <c r="D80" s="268"/>
      <c r="E80" s="245"/>
      <c r="F80" s="427"/>
      <c r="G80" s="428"/>
      <c r="H80" s="428"/>
      <c r="I80" s="428"/>
      <c r="J80" s="428"/>
      <c r="K80" s="428"/>
      <c r="L80" s="429"/>
      <c r="M80" s="247"/>
      <c r="R80" s="277" t="b">
        <f t="shared" si="4"/>
        <v>0</v>
      </c>
    </row>
    <row r="81" spans="1:18" ht="12.75">
      <c r="A81" s="234"/>
      <c r="B81" s="238"/>
      <c r="C81" s="253"/>
      <c r="D81" s="268"/>
      <c r="E81" s="245"/>
      <c r="F81" s="427"/>
      <c r="G81" s="428"/>
      <c r="H81" s="428"/>
      <c r="I81" s="428"/>
      <c r="J81" s="428"/>
      <c r="K81" s="428"/>
      <c r="L81" s="429"/>
      <c r="M81" s="247"/>
      <c r="R81" s="277" t="b">
        <f t="shared" si="4"/>
        <v>0</v>
      </c>
    </row>
    <row r="82" spans="1:18" ht="12.75">
      <c r="A82" s="234"/>
      <c r="B82" s="238"/>
      <c r="C82" s="253"/>
      <c r="D82" s="268"/>
      <c r="E82" s="245"/>
      <c r="F82" s="427"/>
      <c r="G82" s="428"/>
      <c r="H82" s="428"/>
      <c r="I82" s="428"/>
      <c r="J82" s="428"/>
      <c r="K82" s="428"/>
      <c r="L82" s="429"/>
      <c r="M82" s="247"/>
      <c r="R82" s="277" t="b">
        <f t="shared" si="4"/>
        <v>0</v>
      </c>
    </row>
    <row r="83" spans="1:18" ht="12.75">
      <c r="A83" s="234"/>
      <c r="B83" s="238"/>
      <c r="C83" s="253"/>
      <c r="D83" s="268"/>
      <c r="E83" s="245"/>
      <c r="F83" s="427"/>
      <c r="G83" s="428"/>
      <c r="H83" s="428"/>
      <c r="I83" s="428"/>
      <c r="J83" s="428"/>
      <c r="K83" s="428"/>
      <c r="L83" s="429"/>
      <c r="M83" s="247"/>
      <c r="R83" s="277" t="b">
        <f t="shared" si="4"/>
        <v>0</v>
      </c>
    </row>
    <row r="84" spans="1:18" ht="12.75">
      <c r="A84" s="234"/>
      <c r="B84" s="238"/>
      <c r="C84" s="253"/>
      <c r="D84" s="268"/>
      <c r="E84" s="245"/>
      <c r="F84" s="427"/>
      <c r="G84" s="428"/>
      <c r="H84" s="428"/>
      <c r="I84" s="428"/>
      <c r="J84" s="428"/>
      <c r="K84" s="428"/>
      <c r="L84" s="429"/>
      <c r="M84" s="247"/>
      <c r="R84" s="277" t="b">
        <f t="shared" si="4"/>
        <v>0</v>
      </c>
    </row>
    <row r="85" spans="1:18" ht="12.75">
      <c r="A85" s="234"/>
      <c r="B85" s="238"/>
      <c r="C85" s="253"/>
      <c r="D85" s="268"/>
      <c r="E85" s="245"/>
      <c r="F85" s="430"/>
      <c r="G85" s="431"/>
      <c r="H85" s="431"/>
      <c r="I85" s="431"/>
      <c r="J85" s="431"/>
      <c r="K85" s="431"/>
      <c r="L85" s="432"/>
      <c r="M85" s="247"/>
      <c r="R85" s="277" t="b">
        <f t="shared" si="4"/>
        <v>0</v>
      </c>
    </row>
    <row r="86" spans="1:13" ht="13.5" thickBot="1">
      <c r="A86" s="234"/>
      <c r="B86" s="238"/>
      <c r="C86" s="266"/>
      <c r="D86" s="267"/>
      <c r="E86" s="279"/>
      <c r="F86" s="280"/>
      <c r="G86" s="281"/>
      <c r="H86" s="281"/>
      <c r="I86" s="281"/>
      <c r="J86" s="281"/>
      <c r="K86" s="281"/>
      <c r="L86" s="281"/>
      <c r="M86" s="247"/>
    </row>
    <row r="87" spans="1:13" ht="12.75" customHeight="1" thickBot="1">
      <c r="A87" s="234"/>
      <c r="B87" s="238"/>
      <c r="C87" s="253"/>
      <c r="D87" s="268"/>
      <c r="E87" s="269"/>
      <c r="F87" s="269"/>
      <c r="G87" s="269"/>
      <c r="H87" s="269"/>
      <c r="I87" s="269"/>
      <c r="J87" s="269"/>
      <c r="K87" s="269"/>
      <c r="L87" s="269"/>
      <c r="M87" s="247"/>
    </row>
    <row r="88" spans="1:18" ht="15.75" customHeight="1" thickBot="1">
      <c r="A88" s="291">
        <f>IF(COUNTA(H88,J88,F92:L100)=0,"","PRINT")</f>
      </c>
      <c r="B88" s="294"/>
      <c r="C88" s="270">
        <f>C73+1</f>
        <v>6</v>
      </c>
      <c r="D88" s="265" t="s">
        <v>727</v>
      </c>
      <c r="E88" s="412" t="str">
        <f>Translations!$B$572</f>
        <v>Measures will be/have been taken:</v>
      </c>
      <c r="F88" s="412"/>
      <c r="G88" s="412"/>
      <c r="H88" s="289"/>
      <c r="I88" s="272" t="str">
        <f>Translations!$B$573</f>
        <v>When?</v>
      </c>
      <c r="J88" s="290"/>
      <c r="K88" s="273"/>
      <c r="L88" s="273"/>
      <c r="M88" s="247"/>
      <c r="N88" s="292">
        <f>IF(AND(COUNTA(H88,J88,F92:L100)&gt;0,COUNTIF(N89:$N$168,"PRINT")=0),"PRINT","")</f>
      </c>
      <c r="Q88" s="274" t="b">
        <f>CNTR_VerNonConf=EUconst_NotRelevant</f>
        <v>0</v>
      </c>
      <c r="R88" s="274" t="b">
        <f>OR(Q88=TRUE,AND(H88&lt;&gt;"",H88=FALSE))</f>
        <v>0</v>
      </c>
    </row>
    <row r="89" spans="1:13" ht="4.5" customHeight="1">
      <c r="A89" s="234"/>
      <c r="B89" s="238"/>
      <c r="C89" s="264"/>
      <c r="D89" s="268"/>
      <c r="E89" s="273"/>
      <c r="F89" s="273"/>
      <c r="G89" s="273"/>
      <c r="H89" s="273"/>
      <c r="I89" s="273"/>
      <c r="J89" s="273"/>
      <c r="K89" s="273"/>
      <c r="L89" s="273"/>
      <c r="M89" s="247"/>
    </row>
    <row r="90" spans="1:13" ht="15.75" customHeight="1">
      <c r="A90" s="234"/>
      <c r="B90" s="238"/>
      <c r="C90" s="264"/>
      <c r="D90" s="265" t="s">
        <v>728</v>
      </c>
      <c r="E90" s="413" t="str">
        <f>Translations!$B$574</f>
        <v>Description:</v>
      </c>
      <c r="F90" s="413"/>
      <c r="G90" s="413"/>
      <c r="H90" s="413"/>
      <c r="I90" s="413"/>
      <c r="J90" s="413"/>
      <c r="K90" s="413"/>
      <c r="L90" s="413"/>
      <c r="M90" s="247"/>
    </row>
    <row r="91" spans="1:18" s="263" customFormat="1" ht="12.75" customHeight="1">
      <c r="A91" s="248"/>
      <c r="B91" s="238"/>
      <c r="C91" s="258"/>
      <c r="D91" s="275"/>
      <c r="E91" s="414" t="str">
        <f>Translations!$B$575</f>
        <v>In case you require more space for the description you may also use external files and reference those here.</v>
      </c>
      <c r="F91" s="414"/>
      <c r="G91" s="414"/>
      <c r="H91" s="414"/>
      <c r="I91" s="414"/>
      <c r="J91" s="414"/>
      <c r="K91" s="414"/>
      <c r="L91" s="276"/>
      <c r="M91" s="294"/>
      <c r="N91" s="231"/>
      <c r="O91" s="260"/>
      <c r="P91" s="260"/>
      <c r="Q91" s="261"/>
      <c r="R91" s="262"/>
    </row>
    <row r="92" spans="1:18" ht="12.75">
      <c r="A92" s="234"/>
      <c r="B92" s="238"/>
      <c r="C92" s="253"/>
      <c r="D92" s="268"/>
      <c r="E92" s="296" t="str">
        <f>Translations!$B$80</f>
        <v>Title:</v>
      </c>
      <c r="F92" s="421"/>
      <c r="G92" s="422"/>
      <c r="H92" s="422"/>
      <c r="I92" s="422"/>
      <c r="J92" s="422"/>
      <c r="K92" s="422"/>
      <c r="L92" s="423"/>
      <c r="M92" s="247"/>
      <c r="R92" s="277" t="b">
        <f>Q88</f>
        <v>0</v>
      </c>
    </row>
    <row r="93" spans="1:18" ht="12.75">
      <c r="A93" s="234"/>
      <c r="B93" s="238"/>
      <c r="C93" s="253"/>
      <c r="D93" s="268"/>
      <c r="E93" s="296" t="str">
        <f>Translations!$B$574</f>
        <v>Description:</v>
      </c>
      <c r="F93" s="424"/>
      <c r="G93" s="425"/>
      <c r="H93" s="425"/>
      <c r="I93" s="425"/>
      <c r="J93" s="425"/>
      <c r="K93" s="425"/>
      <c r="L93" s="426"/>
      <c r="M93" s="247"/>
      <c r="O93" s="278"/>
      <c r="R93" s="277" t="b">
        <f aca="true" t="shared" si="5" ref="R93:R100">R92</f>
        <v>0</v>
      </c>
    </row>
    <row r="94" spans="1:18" ht="12.75">
      <c r="A94" s="234"/>
      <c r="B94" s="238"/>
      <c r="C94" s="253"/>
      <c r="D94" s="268"/>
      <c r="E94" s="245"/>
      <c r="F94" s="427"/>
      <c r="G94" s="428"/>
      <c r="H94" s="428"/>
      <c r="I94" s="428"/>
      <c r="J94" s="428"/>
      <c r="K94" s="428"/>
      <c r="L94" s="429"/>
      <c r="M94" s="247"/>
      <c r="R94" s="277" t="b">
        <f t="shared" si="5"/>
        <v>0</v>
      </c>
    </row>
    <row r="95" spans="1:18" ht="12.75">
      <c r="A95" s="234"/>
      <c r="B95" s="238"/>
      <c r="C95" s="253"/>
      <c r="D95" s="268"/>
      <c r="E95" s="245"/>
      <c r="F95" s="427"/>
      <c r="G95" s="428"/>
      <c r="H95" s="428"/>
      <c r="I95" s="428"/>
      <c r="J95" s="428"/>
      <c r="K95" s="428"/>
      <c r="L95" s="429"/>
      <c r="M95" s="247"/>
      <c r="R95" s="277" t="b">
        <f t="shared" si="5"/>
        <v>0</v>
      </c>
    </row>
    <row r="96" spans="1:18" ht="12.75">
      <c r="A96" s="234"/>
      <c r="B96" s="238"/>
      <c r="C96" s="253"/>
      <c r="D96" s="268"/>
      <c r="E96" s="245"/>
      <c r="F96" s="427"/>
      <c r="G96" s="428"/>
      <c r="H96" s="428"/>
      <c r="I96" s="428"/>
      <c r="J96" s="428"/>
      <c r="K96" s="428"/>
      <c r="L96" s="429"/>
      <c r="M96" s="247"/>
      <c r="R96" s="277" t="b">
        <f t="shared" si="5"/>
        <v>0</v>
      </c>
    </row>
    <row r="97" spans="1:18" ht="12.75">
      <c r="A97" s="234"/>
      <c r="B97" s="238"/>
      <c r="C97" s="253"/>
      <c r="D97" s="268"/>
      <c r="E97" s="245"/>
      <c r="F97" s="427"/>
      <c r="G97" s="428"/>
      <c r="H97" s="428"/>
      <c r="I97" s="428"/>
      <c r="J97" s="428"/>
      <c r="K97" s="428"/>
      <c r="L97" s="429"/>
      <c r="M97" s="247"/>
      <c r="R97" s="277" t="b">
        <f t="shared" si="5"/>
        <v>0</v>
      </c>
    </row>
    <row r="98" spans="1:18" ht="12.75">
      <c r="A98" s="234"/>
      <c r="B98" s="238"/>
      <c r="C98" s="253"/>
      <c r="D98" s="268"/>
      <c r="E98" s="245"/>
      <c r="F98" s="427"/>
      <c r="G98" s="428"/>
      <c r="H98" s="428"/>
      <c r="I98" s="428"/>
      <c r="J98" s="428"/>
      <c r="K98" s="428"/>
      <c r="L98" s="429"/>
      <c r="M98" s="247"/>
      <c r="R98" s="277" t="b">
        <f t="shared" si="5"/>
        <v>0</v>
      </c>
    </row>
    <row r="99" spans="1:18" ht="12.75">
      <c r="A99" s="234"/>
      <c r="B99" s="238"/>
      <c r="C99" s="253"/>
      <c r="D99" s="268"/>
      <c r="E99" s="245"/>
      <c r="F99" s="427"/>
      <c r="G99" s="428"/>
      <c r="H99" s="428"/>
      <c r="I99" s="428"/>
      <c r="J99" s="428"/>
      <c r="K99" s="428"/>
      <c r="L99" s="429"/>
      <c r="M99" s="247"/>
      <c r="R99" s="277" t="b">
        <f t="shared" si="5"/>
        <v>0</v>
      </c>
    </row>
    <row r="100" spans="1:18" ht="12.75">
      <c r="A100" s="234"/>
      <c r="B100" s="238"/>
      <c r="C100" s="253"/>
      <c r="D100" s="268"/>
      <c r="E100" s="245"/>
      <c r="F100" s="430"/>
      <c r="G100" s="431"/>
      <c r="H100" s="431"/>
      <c r="I100" s="431"/>
      <c r="J100" s="431"/>
      <c r="K100" s="431"/>
      <c r="L100" s="432"/>
      <c r="M100" s="247"/>
      <c r="R100" s="277" t="b">
        <f t="shared" si="5"/>
        <v>0</v>
      </c>
    </row>
    <row r="101" spans="1:13" ht="13.5" thickBot="1">
      <c r="A101" s="234"/>
      <c r="B101" s="238"/>
      <c r="C101" s="266"/>
      <c r="D101" s="267"/>
      <c r="E101" s="279"/>
      <c r="F101" s="280"/>
      <c r="G101" s="281"/>
      <c r="H101" s="281"/>
      <c r="I101" s="281"/>
      <c r="J101" s="281"/>
      <c r="K101" s="281"/>
      <c r="L101" s="281"/>
      <c r="M101" s="247"/>
    </row>
    <row r="102" spans="1:13" ht="12.75" customHeight="1" thickBot="1">
      <c r="A102" s="234"/>
      <c r="B102" s="238"/>
      <c r="C102" s="253"/>
      <c r="D102" s="268"/>
      <c r="E102" s="269"/>
      <c r="F102" s="269"/>
      <c r="G102" s="269"/>
      <c r="H102" s="269"/>
      <c r="I102" s="269"/>
      <c r="J102" s="269"/>
      <c r="K102" s="269"/>
      <c r="L102" s="269"/>
      <c r="M102" s="247"/>
    </row>
    <row r="103" spans="1:18" ht="15.75" customHeight="1" thickBot="1">
      <c r="A103" s="291">
        <f>IF(COUNTA(H103,J103,F107:L115)=0,"","PRINT")</f>
      </c>
      <c r="B103" s="294"/>
      <c r="C103" s="270">
        <f>C88+1</f>
        <v>7</v>
      </c>
      <c r="D103" s="265" t="s">
        <v>727</v>
      </c>
      <c r="E103" s="412" t="str">
        <f>Translations!$B$572</f>
        <v>Measures will be/have been taken:</v>
      </c>
      <c r="F103" s="412"/>
      <c r="G103" s="412"/>
      <c r="H103" s="289"/>
      <c r="I103" s="272" t="str">
        <f>Translations!$B$573</f>
        <v>When?</v>
      </c>
      <c r="J103" s="290"/>
      <c r="K103" s="273"/>
      <c r="L103" s="273"/>
      <c r="M103" s="247"/>
      <c r="N103" s="292">
        <f>IF(AND(COUNTA(H103,J103,F107:L115)&gt;0,COUNTIF(N104:$N$168,"PRINT")=0),"PRINT","")</f>
      </c>
      <c r="Q103" s="274" t="b">
        <f>CNTR_VerNonConf=EUconst_NotRelevant</f>
        <v>0</v>
      </c>
      <c r="R103" s="274" t="b">
        <f>OR(Q103=TRUE,AND(H103&lt;&gt;"",H103=FALSE))</f>
        <v>0</v>
      </c>
    </row>
    <row r="104" spans="1:13" ht="4.5" customHeight="1">
      <c r="A104" s="234"/>
      <c r="B104" s="238"/>
      <c r="C104" s="264"/>
      <c r="D104" s="268"/>
      <c r="E104" s="273"/>
      <c r="F104" s="273"/>
      <c r="G104" s="273"/>
      <c r="H104" s="273"/>
      <c r="I104" s="273"/>
      <c r="J104" s="273"/>
      <c r="K104" s="273"/>
      <c r="L104" s="273"/>
      <c r="M104" s="247"/>
    </row>
    <row r="105" spans="1:13" ht="15.75" customHeight="1">
      <c r="A105" s="234"/>
      <c r="B105" s="238"/>
      <c r="C105" s="264"/>
      <c r="D105" s="265" t="s">
        <v>728</v>
      </c>
      <c r="E105" s="413" t="str">
        <f>Translations!$B$574</f>
        <v>Description:</v>
      </c>
      <c r="F105" s="413"/>
      <c r="G105" s="413"/>
      <c r="H105" s="413"/>
      <c r="I105" s="413"/>
      <c r="J105" s="413"/>
      <c r="K105" s="413"/>
      <c r="L105" s="413"/>
      <c r="M105" s="247"/>
    </row>
    <row r="106" spans="1:18" s="263" customFormat="1" ht="12.75" customHeight="1">
      <c r="A106" s="248"/>
      <c r="B106" s="238"/>
      <c r="C106" s="258"/>
      <c r="D106" s="275"/>
      <c r="E106" s="414" t="str">
        <f>Translations!$B$575</f>
        <v>In case you require more space for the description you may also use external files and reference those here.</v>
      </c>
      <c r="F106" s="414"/>
      <c r="G106" s="414"/>
      <c r="H106" s="414"/>
      <c r="I106" s="414"/>
      <c r="J106" s="414"/>
      <c r="K106" s="414"/>
      <c r="L106" s="276"/>
      <c r="M106" s="294"/>
      <c r="N106" s="231"/>
      <c r="O106" s="260"/>
      <c r="P106" s="260"/>
      <c r="Q106" s="261"/>
      <c r="R106" s="262"/>
    </row>
    <row r="107" spans="1:18" ht="12.75">
      <c r="A107" s="234"/>
      <c r="B107" s="238"/>
      <c r="C107" s="253"/>
      <c r="D107" s="268"/>
      <c r="E107" s="296" t="str">
        <f>Translations!$B$80</f>
        <v>Title:</v>
      </c>
      <c r="F107" s="421"/>
      <c r="G107" s="422"/>
      <c r="H107" s="422"/>
      <c r="I107" s="422"/>
      <c r="J107" s="422"/>
      <c r="K107" s="422"/>
      <c r="L107" s="423"/>
      <c r="M107" s="247"/>
      <c r="R107" s="277" t="b">
        <f>Q103</f>
        <v>0</v>
      </c>
    </row>
    <row r="108" spans="1:18" ht="12.75">
      <c r="A108" s="234"/>
      <c r="B108" s="238"/>
      <c r="C108" s="253"/>
      <c r="D108" s="268"/>
      <c r="E108" s="296" t="str">
        <f>Translations!$B$574</f>
        <v>Description:</v>
      </c>
      <c r="F108" s="424"/>
      <c r="G108" s="425"/>
      <c r="H108" s="425"/>
      <c r="I108" s="425"/>
      <c r="J108" s="425"/>
      <c r="K108" s="425"/>
      <c r="L108" s="426"/>
      <c r="M108" s="247"/>
      <c r="O108" s="278"/>
      <c r="R108" s="277" t="b">
        <f aca="true" t="shared" si="6" ref="R108:R115">R107</f>
        <v>0</v>
      </c>
    </row>
    <row r="109" spans="1:18" ht="12.75">
      <c r="A109" s="234"/>
      <c r="B109" s="238"/>
      <c r="C109" s="253"/>
      <c r="D109" s="268"/>
      <c r="E109" s="245"/>
      <c r="F109" s="427"/>
      <c r="G109" s="428"/>
      <c r="H109" s="428"/>
      <c r="I109" s="428"/>
      <c r="J109" s="428"/>
      <c r="K109" s="428"/>
      <c r="L109" s="429"/>
      <c r="M109" s="247"/>
      <c r="R109" s="277" t="b">
        <f t="shared" si="6"/>
        <v>0</v>
      </c>
    </row>
    <row r="110" spans="1:18" ht="12.75">
      <c r="A110" s="234"/>
      <c r="B110" s="238"/>
      <c r="C110" s="253"/>
      <c r="D110" s="268"/>
      <c r="E110" s="245"/>
      <c r="F110" s="427"/>
      <c r="G110" s="428"/>
      <c r="H110" s="428"/>
      <c r="I110" s="428"/>
      <c r="J110" s="428"/>
      <c r="K110" s="428"/>
      <c r="L110" s="429"/>
      <c r="M110" s="247"/>
      <c r="R110" s="277" t="b">
        <f t="shared" si="6"/>
        <v>0</v>
      </c>
    </row>
    <row r="111" spans="1:18" ht="12.75">
      <c r="A111" s="234"/>
      <c r="B111" s="238"/>
      <c r="C111" s="253"/>
      <c r="D111" s="268"/>
      <c r="E111" s="245"/>
      <c r="F111" s="427"/>
      <c r="G111" s="428"/>
      <c r="H111" s="428"/>
      <c r="I111" s="428"/>
      <c r="J111" s="428"/>
      <c r="K111" s="428"/>
      <c r="L111" s="429"/>
      <c r="M111" s="247"/>
      <c r="R111" s="277" t="b">
        <f t="shared" si="6"/>
        <v>0</v>
      </c>
    </row>
    <row r="112" spans="1:18" ht="12.75">
      <c r="A112" s="234"/>
      <c r="B112" s="238"/>
      <c r="C112" s="253"/>
      <c r="D112" s="268"/>
      <c r="E112" s="245"/>
      <c r="F112" s="427"/>
      <c r="G112" s="428"/>
      <c r="H112" s="428"/>
      <c r="I112" s="428"/>
      <c r="J112" s="428"/>
      <c r="K112" s="428"/>
      <c r="L112" s="429"/>
      <c r="M112" s="247"/>
      <c r="R112" s="277" t="b">
        <f t="shared" si="6"/>
        <v>0</v>
      </c>
    </row>
    <row r="113" spans="1:18" ht="12.75">
      <c r="A113" s="234"/>
      <c r="B113" s="238"/>
      <c r="C113" s="253"/>
      <c r="D113" s="268"/>
      <c r="E113" s="245"/>
      <c r="F113" s="427"/>
      <c r="G113" s="428"/>
      <c r="H113" s="428"/>
      <c r="I113" s="428"/>
      <c r="J113" s="428"/>
      <c r="K113" s="428"/>
      <c r="L113" s="429"/>
      <c r="M113" s="247"/>
      <c r="R113" s="277" t="b">
        <f t="shared" si="6"/>
        <v>0</v>
      </c>
    </row>
    <row r="114" spans="1:18" ht="12.75">
      <c r="A114" s="234"/>
      <c r="B114" s="238"/>
      <c r="C114" s="253"/>
      <c r="D114" s="268"/>
      <c r="E114" s="245"/>
      <c r="F114" s="427"/>
      <c r="G114" s="428"/>
      <c r="H114" s="428"/>
      <c r="I114" s="428"/>
      <c r="J114" s="428"/>
      <c r="K114" s="428"/>
      <c r="L114" s="429"/>
      <c r="M114" s="247"/>
      <c r="R114" s="277" t="b">
        <f t="shared" si="6"/>
        <v>0</v>
      </c>
    </row>
    <row r="115" spans="1:18" ht="12.75">
      <c r="A115" s="234"/>
      <c r="B115" s="238"/>
      <c r="C115" s="253"/>
      <c r="D115" s="268"/>
      <c r="E115" s="245"/>
      <c r="F115" s="430"/>
      <c r="G115" s="431"/>
      <c r="H115" s="431"/>
      <c r="I115" s="431"/>
      <c r="J115" s="431"/>
      <c r="K115" s="431"/>
      <c r="L115" s="432"/>
      <c r="M115" s="247"/>
      <c r="R115" s="277" t="b">
        <f t="shared" si="6"/>
        <v>0</v>
      </c>
    </row>
    <row r="116" spans="1:13" ht="13.5" thickBot="1">
      <c r="A116" s="234"/>
      <c r="B116" s="238"/>
      <c r="C116" s="266"/>
      <c r="D116" s="267"/>
      <c r="E116" s="279"/>
      <c r="F116" s="280"/>
      <c r="G116" s="281"/>
      <c r="H116" s="281"/>
      <c r="I116" s="281"/>
      <c r="J116" s="281"/>
      <c r="K116" s="281"/>
      <c r="L116" s="281"/>
      <c r="M116" s="247"/>
    </row>
    <row r="117" spans="1:13" ht="12.75" customHeight="1" thickBot="1">
      <c r="A117" s="234"/>
      <c r="B117" s="238"/>
      <c r="C117" s="253"/>
      <c r="D117" s="268"/>
      <c r="E117" s="269"/>
      <c r="F117" s="269"/>
      <c r="G117" s="269"/>
      <c r="H117" s="269"/>
      <c r="I117" s="269"/>
      <c r="J117" s="269"/>
      <c r="K117" s="269"/>
      <c r="L117" s="269"/>
      <c r="M117" s="247"/>
    </row>
    <row r="118" spans="1:18" ht="15.75" customHeight="1" thickBot="1">
      <c r="A118" s="291">
        <f>IF(COUNTA(H118,J118,F122:L130)=0,"","PRINT")</f>
      </c>
      <c r="B118" s="294"/>
      <c r="C118" s="270">
        <f>C103+1</f>
        <v>8</v>
      </c>
      <c r="D118" s="265" t="s">
        <v>727</v>
      </c>
      <c r="E118" s="412" t="str">
        <f>Translations!$B$572</f>
        <v>Measures will be/have been taken:</v>
      </c>
      <c r="F118" s="412"/>
      <c r="G118" s="412"/>
      <c r="H118" s="289"/>
      <c r="I118" s="272" t="str">
        <f>Translations!$B$573</f>
        <v>When?</v>
      </c>
      <c r="J118" s="290"/>
      <c r="K118" s="273"/>
      <c r="L118" s="273"/>
      <c r="M118" s="247"/>
      <c r="N118" s="292">
        <f>IF(AND(COUNTA(H118,J118,F122:L130)&gt;0,COUNTIF(N119:$N$168,"PRINT")=0),"PRINT","")</f>
      </c>
      <c r="Q118" s="274" t="b">
        <f>CNTR_VerNonConf=EUconst_NotRelevant</f>
        <v>0</v>
      </c>
      <c r="R118" s="274" t="b">
        <f>OR(Q118=TRUE,AND(H118&lt;&gt;"",H118=FALSE))</f>
        <v>0</v>
      </c>
    </row>
    <row r="119" spans="1:13" ht="4.5" customHeight="1">
      <c r="A119" s="234"/>
      <c r="B119" s="238"/>
      <c r="C119" s="264"/>
      <c r="D119" s="268"/>
      <c r="E119" s="273"/>
      <c r="F119" s="273"/>
      <c r="G119" s="273"/>
      <c r="H119" s="273"/>
      <c r="I119" s="273"/>
      <c r="J119" s="273"/>
      <c r="K119" s="273"/>
      <c r="L119" s="273"/>
      <c r="M119" s="247"/>
    </row>
    <row r="120" spans="1:13" ht="15.75" customHeight="1">
      <c r="A120" s="234"/>
      <c r="B120" s="238"/>
      <c r="C120" s="264"/>
      <c r="D120" s="265" t="s">
        <v>728</v>
      </c>
      <c r="E120" s="413" t="str">
        <f>Translations!$B$574</f>
        <v>Description:</v>
      </c>
      <c r="F120" s="413"/>
      <c r="G120" s="413"/>
      <c r="H120" s="413"/>
      <c r="I120" s="413"/>
      <c r="J120" s="413"/>
      <c r="K120" s="413"/>
      <c r="L120" s="413"/>
      <c r="M120" s="247"/>
    </row>
    <row r="121" spans="1:18" s="263" customFormat="1" ht="12.75" customHeight="1">
      <c r="A121" s="248"/>
      <c r="B121" s="238"/>
      <c r="C121" s="258"/>
      <c r="D121" s="275"/>
      <c r="E121" s="414" t="str">
        <f>Translations!$B$575</f>
        <v>In case you require more space for the description you may also use external files and reference those here.</v>
      </c>
      <c r="F121" s="414"/>
      <c r="G121" s="414"/>
      <c r="H121" s="414"/>
      <c r="I121" s="414"/>
      <c r="J121" s="414"/>
      <c r="K121" s="414"/>
      <c r="L121" s="276"/>
      <c r="M121" s="294"/>
      <c r="N121" s="231"/>
      <c r="O121" s="260"/>
      <c r="P121" s="260"/>
      <c r="Q121" s="261"/>
      <c r="R121" s="262"/>
    </row>
    <row r="122" spans="1:18" ht="12.75">
      <c r="A122" s="234"/>
      <c r="B122" s="238"/>
      <c r="C122" s="253"/>
      <c r="D122" s="268"/>
      <c r="E122" s="296" t="str">
        <f>Translations!$B$80</f>
        <v>Title:</v>
      </c>
      <c r="F122" s="421"/>
      <c r="G122" s="422"/>
      <c r="H122" s="422"/>
      <c r="I122" s="422"/>
      <c r="J122" s="422"/>
      <c r="K122" s="422"/>
      <c r="L122" s="423"/>
      <c r="M122" s="247"/>
      <c r="R122" s="277" t="b">
        <f>Q118</f>
        <v>0</v>
      </c>
    </row>
    <row r="123" spans="1:18" ht="12.75">
      <c r="A123" s="234"/>
      <c r="B123" s="238"/>
      <c r="C123" s="253"/>
      <c r="D123" s="268"/>
      <c r="E123" s="296" t="str">
        <f>Translations!$B$574</f>
        <v>Description:</v>
      </c>
      <c r="F123" s="424"/>
      <c r="G123" s="425"/>
      <c r="H123" s="425"/>
      <c r="I123" s="425"/>
      <c r="J123" s="425"/>
      <c r="K123" s="425"/>
      <c r="L123" s="426"/>
      <c r="M123" s="247"/>
      <c r="O123" s="278"/>
      <c r="R123" s="277" t="b">
        <f aca="true" t="shared" si="7" ref="R123:R130">R122</f>
        <v>0</v>
      </c>
    </row>
    <row r="124" spans="1:18" ht="12.75">
      <c r="A124" s="234"/>
      <c r="B124" s="238"/>
      <c r="C124" s="253"/>
      <c r="D124" s="268"/>
      <c r="E124" s="245"/>
      <c r="F124" s="427"/>
      <c r="G124" s="428"/>
      <c r="H124" s="428"/>
      <c r="I124" s="428"/>
      <c r="J124" s="428"/>
      <c r="K124" s="428"/>
      <c r="L124" s="429"/>
      <c r="M124" s="247"/>
      <c r="R124" s="277" t="b">
        <f t="shared" si="7"/>
        <v>0</v>
      </c>
    </row>
    <row r="125" spans="1:18" ht="12.75">
      <c r="A125" s="234"/>
      <c r="B125" s="238"/>
      <c r="C125" s="253"/>
      <c r="D125" s="268"/>
      <c r="E125" s="245"/>
      <c r="F125" s="427"/>
      <c r="G125" s="428"/>
      <c r="H125" s="428"/>
      <c r="I125" s="428"/>
      <c r="J125" s="428"/>
      <c r="K125" s="428"/>
      <c r="L125" s="429"/>
      <c r="M125" s="247"/>
      <c r="R125" s="277" t="b">
        <f t="shared" si="7"/>
        <v>0</v>
      </c>
    </row>
    <row r="126" spans="1:18" ht="12.75">
      <c r="A126" s="234"/>
      <c r="B126" s="238"/>
      <c r="C126" s="253"/>
      <c r="D126" s="268"/>
      <c r="E126" s="245"/>
      <c r="F126" s="427"/>
      <c r="G126" s="428"/>
      <c r="H126" s="428"/>
      <c r="I126" s="428"/>
      <c r="J126" s="428"/>
      <c r="K126" s="428"/>
      <c r="L126" s="429"/>
      <c r="M126" s="247"/>
      <c r="R126" s="277" t="b">
        <f t="shared" si="7"/>
        <v>0</v>
      </c>
    </row>
    <row r="127" spans="1:18" ht="12.75">
      <c r="A127" s="234"/>
      <c r="B127" s="238"/>
      <c r="C127" s="253"/>
      <c r="D127" s="268"/>
      <c r="E127" s="245"/>
      <c r="F127" s="427"/>
      <c r="G127" s="428"/>
      <c r="H127" s="428"/>
      <c r="I127" s="428"/>
      <c r="J127" s="428"/>
      <c r="K127" s="428"/>
      <c r="L127" s="429"/>
      <c r="M127" s="247"/>
      <c r="R127" s="277" t="b">
        <f t="shared" si="7"/>
        <v>0</v>
      </c>
    </row>
    <row r="128" spans="1:18" ht="12.75">
      <c r="A128" s="234"/>
      <c r="B128" s="238"/>
      <c r="C128" s="253"/>
      <c r="D128" s="268"/>
      <c r="E128" s="245"/>
      <c r="F128" s="427"/>
      <c r="G128" s="428"/>
      <c r="H128" s="428"/>
      <c r="I128" s="428"/>
      <c r="J128" s="428"/>
      <c r="K128" s="428"/>
      <c r="L128" s="429"/>
      <c r="M128" s="247"/>
      <c r="R128" s="277" t="b">
        <f t="shared" si="7"/>
        <v>0</v>
      </c>
    </row>
    <row r="129" spans="1:18" ht="12.75">
      <c r="A129" s="234"/>
      <c r="B129" s="238"/>
      <c r="C129" s="253"/>
      <c r="D129" s="268"/>
      <c r="E129" s="245"/>
      <c r="F129" s="427"/>
      <c r="G129" s="428"/>
      <c r="H129" s="428"/>
      <c r="I129" s="428"/>
      <c r="J129" s="428"/>
      <c r="K129" s="428"/>
      <c r="L129" s="429"/>
      <c r="M129" s="247"/>
      <c r="R129" s="277" t="b">
        <f t="shared" si="7"/>
        <v>0</v>
      </c>
    </row>
    <row r="130" spans="1:18" ht="12.75">
      <c r="A130" s="234"/>
      <c r="B130" s="238"/>
      <c r="C130" s="253"/>
      <c r="D130" s="268"/>
      <c r="E130" s="245"/>
      <c r="F130" s="430"/>
      <c r="G130" s="431"/>
      <c r="H130" s="431"/>
      <c r="I130" s="431"/>
      <c r="J130" s="431"/>
      <c r="K130" s="431"/>
      <c r="L130" s="432"/>
      <c r="M130" s="247"/>
      <c r="R130" s="277" t="b">
        <f t="shared" si="7"/>
        <v>0</v>
      </c>
    </row>
    <row r="131" spans="1:13" ht="13.5" thickBot="1">
      <c r="A131" s="234"/>
      <c r="B131" s="238"/>
      <c r="C131" s="266"/>
      <c r="D131" s="267"/>
      <c r="E131" s="279"/>
      <c r="F131" s="280"/>
      <c r="G131" s="281"/>
      <c r="H131" s="281"/>
      <c r="I131" s="281"/>
      <c r="J131" s="281"/>
      <c r="K131" s="281"/>
      <c r="L131" s="281"/>
      <c r="M131" s="247"/>
    </row>
    <row r="132" spans="1:13" ht="12.75" customHeight="1" thickBot="1">
      <c r="A132" s="234"/>
      <c r="B132" s="238"/>
      <c r="C132" s="253"/>
      <c r="D132" s="268"/>
      <c r="E132" s="269"/>
      <c r="F132" s="269"/>
      <c r="G132" s="269"/>
      <c r="H132" s="269"/>
      <c r="I132" s="269"/>
      <c r="J132" s="269"/>
      <c r="K132" s="269"/>
      <c r="L132" s="269"/>
      <c r="M132" s="247"/>
    </row>
    <row r="133" spans="1:18" ht="15.75" customHeight="1" thickBot="1">
      <c r="A133" s="291">
        <f>IF(COUNTA(H133,J133,F137:L145)=0,"","PRINT")</f>
      </c>
      <c r="B133" s="294"/>
      <c r="C133" s="270">
        <f>C118+1</f>
        <v>9</v>
      </c>
      <c r="D133" s="265" t="s">
        <v>727</v>
      </c>
      <c r="E133" s="412" t="str">
        <f>Translations!$B$572</f>
        <v>Measures will be/have been taken:</v>
      </c>
      <c r="F133" s="412"/>
      <c r="G133" s="412"/>
      <c r="H133" s="289"/>
      <c r="I133" s="272" t="str">
        <f>Translations!$B$573</f>
        <v>When?</v>
      </c>
      <c r="J133" s="290"/>
      <c r="K133" s="273"/>
      <c r="L133" s="273"/>
      <c r="M133" s="247"/>
      <c r="N133" s="292">
        <f>IF(AND(COUNTA(H133,J133,F137:L145)&gt;0,COUNTIF(N134:$N$168,"PRINT")=0),"PRINT","")</f>
      </c>
      <c r="Q133" s="274" t="b">
        <f>CNTR_VerNonConf=EUconst_NotRelevant</f>
        <v>0</v>
      </c>
      <c r="R133" s="274" t="b">
        <f>OR(Q133=TRUE,AND(H133&lt;&gt;"",H133=FALSE))</f>
        <v>0</v>
      </c>
    </row>
    <row r="134" spans="1:13" ht="4.5" customHeight="1">
      <c r="A134" s="234"/>
      <c r="B134" s="238"/>
      <c r="C134" s="264"/>
      <c r="D134" s="268"/>
      <c r="E134" s="273"/>
      <c r="F134" s="273"/>
      <c r="G134" s="273"/>
      <c r="H134" s="273"/>
      <c r="I134" s="273"/>
      <c r="J134" s="273"/>
      <c r="K134" s="273"/>
      <c r="L134" s="273"/>
      <c r="M134" s="247"/>
    </row>
    <row r="135" spans="1:13" ht="15.75" customHeight="1">
      <c r="A135" s="234"/>
      <c r="B135" s="238"/>
      <c r="C135" s="264"/>
      <c r="D135" s="265" t="s">
        <v>728</v>
      </c>
      <c r="E135" s="413" t="str">
        <f>Translations!$B$574</f>
        <v>Description:</v>
      </c>
      <c r="F135" s="413"/>
      <c r="G135" s="413"/>
      <c r="H135" s="413"/>
      <c r="I135" s="413"/>
      <c r="J135" s="413"/>
      <c r="K135" s="413"/>
      <c r="L135" s="413"/>
      <c r="M135" s="247"/>
    </row>
    <row r="136" spans="1:18" s="263" customFormat="1" ht="12.75" customHeight="1">
      <c r="A136" s="248"/>
      <c r="B136" s="238"/>
      <c r="C136" s="258"/>
      <c r="D136" s="275"/>
      <c r="E136" s="414" t="str">
        <f>Translations!$B$575</f>
        <v>In case you require more space for the description you may also use external files and reference those here.</v>
      </c>
      <c r="F136" s="414"/>
      <c r="G136" s="414"/>
      <c r="H136" s="414"/>
      <c r="I136" s="414"/>
      <c r="J136" s="414"/>
      <c r="K136" s="414"/>
      <c r="L136" s="276"/>
      <c r="M136" s="294"/>
      <c r="N136" s="231"/>
      <c r="O136" s="260"/>
      <c r="P136" s="260"/>
      <c r="Q136" s="261"/>
      <c r="R136" s="262"/>
    </row>
    <row r="137" spans="1:18" ht="12.75">
      <c r="A137" s="234"/>
      <c r="B137" s="238"/>
      <c r="C137" s="253"/>
      <c r="D137" s="268"/>
      <c r="E137" s="296" t="str">
        <f>Translations!$B$80</f>
        <v>Title:</v>
      </c>
      <c r="F137" s="421"/>
      <c r="G137" s="422"/>
      <c r="H137" s="422"/>
      <c r="I137" s="422"/>
      <c r="J137" s="422"/>
      <c r="K137" s="422"/>
      <c r="L137" s="423"/>
      <c r="M137" s="247"/>
      <c r="R137" s="277" t="b">
        <f>Q133</f>
        <v>0</v>
      </c>
    </row>
    <row r="138" spans="1:18" ht="12.75">
      <c r="A138" s="234"/>
      <c r="B138" s="238"/>
      <c r="C138" s="253"/>
      <c r="D138" s="268"/>
      <c r="E138" s="296" t="str">
        <f>Translations!$B$574</f>
        <v>Description:</v>
      </c>
      <c r="F138" s="424"/>
      <c r="G138" s="425"/>
      <c r="H138" s="425"/>
      <c r="I138" s="425"/>
      <c r="J138" s="425"/>
      <c r="K138" s="425"/>
      <c r="L138" s="426"/>
      <c r="M138" s="247"/>
      <c r="O138" s="278"/>
      <c r="R138" s="277" t="b">
        <f aca="true" t="shared" si="8" ref="R138:R145">R137</f>
        <v>0</v>
      </c>
    </row>
    <row r="139" spans="1:18" ht="12.75">
      <c r="A139" s="234"/>
      <c r="B139" s="238"/>
      <c r="C139" s="253"/>
      <c r="D139" s="268"/>
      <c r="E139" s="245"/>
      <c r="F139" s="427"/>
      <c r="G139" s="428"/>
      <c r="H139" s="428"/>
      <c r="I139" s="428"/>
      <c r="J139" s="428"/>
      <c r="K139" s="428"/>
      <c r="L139" s="429"/>
      <c r="M139" s="247"/>
      <c r="R139" s="277" t="b">
        <f t="shared" si="8"/>
        <v>0</v>
      </c>
    </row>
    <row r="140" spans="1:18" ht="12.75">
      <c r="A140" s="234"/>
      <c r="B140" s="238"/>
      <c r="C140" s="253"/>
      <c r="D140" s="268"/>
      <c r="E140" s="245"/>
      <c r="F140" s="427"/>
      <c r="G140" s="428"/>
      <c r="H140" s="428"/>
      <c r="I140" s="428"/>
      <c r="J140" s="428"/>
      <c r="K140" s="428"/>
      <c r="L140" s="429"/>
      <c r="M140" s="247"/>
      <c r="R140" s="277" t="b">
        <f t="shared" si="8"/>
        <v>0</v>
      </c>
    </row>
    <row r="141" spans="1:18" ht="12.75">
      <c r="A141" s="234"/>
      <c r="B141" s="238"/>
      <c r="C141" s="253"/>
      <c r="D141" s="268"/>
      <c r="E141" s="245"/>
      <c r="F141" s="427"/>
      <c r="G141" s="428"/>
      <c r="H141" s="428"/>
      <c r="I141" s="428"/>
      <c r="J141" s="428"/>
      <c r="K141" s="428"/>
      <c r="L141" s="429"/>
      <c r="M141" s="247"/>
      <c r="R141" s="277" t="b">
        <f t="shared" si="8"/>
        <v>0</v>
      </c>
    </row>
    <row r="142" spans="1:18" ht="12.75">
      <c r="A142" s="234"/>
      <c r="B142" s="238"/>
      <c r="C142" s="253"/>
      <c r="D142" s="268"/>
      <c r="E142" s="245"/>
      <c r="F142" s="427"/>
      <c r="G142" s="428"/>
      <c r="H142" s="428"/>
      <c r="I142" s="428"/>
      <c r="J142" s="428"/>
      <c r="K142" s="428"/>
      <c r="L142" s="429"/>
      <c r="M142" s="247"/>
      <c r="R142" s="277" t="b">
        <f t="shared" si="8"/>
        <v>0</v>
      </c>
    </row>
    <row r="143" spans="1:18" ht="12.75">
      <c r="A143" s="234"/>
      <c r="B143" s="238"/>
      <c r="C143" s="253"/>
      <c r="D143" s="268"/>
      <c r="E143" s="245"/>
      <c r="F143" s="427"/>
      <c r="G143" s="428"/>
      <c r="H143" s="428"/>
      <c r="I143" s="428"/>
      <c r="J143" s="428"/>
      <c r="K143" s="428"/>
      <c r="L143" s="429"/>
      <c r="M143" s="247"/>
      <c r="R143" s="277" t="b">
        <f t="shared" si="8"/>
        <v>0</v>
      </c>
    </row>
    <row r="144" spans="1:18" ht="12.75">
      <c r="A144" s="234"/>
      <c r="B144" s="238"/>
      <c r="C144" s="253"/>
      <c r="D144" s="268"/>
      <c r="E144" s="245"/>
      <c r="F144" s="427"/>
      <c r="G144" s="428"/>
      <c r="H144" s="428"/>
      <c r="I144" s="428"/>
      <c r="J144" s="428"/>
      <c r="K144" s="428"/>
      <c r="L144" s="429"/>
      <c r="M144" s="247"/>
      <c r="R144" s="277" t="b">
        <f t="shared" si="8"/>
        <v>0</v>
      </c>
    </row>
    <row r="145" spans="1:18" ht="12.75">
      <c r="A145" s="234"/>
      <c r="B145" s="238"/>
      <c r="C145" s="253"/>
      <c r="D145" s="268"/>
      <c r="E145" s="245"/>
      <c r="F145" s="430"/>
      <c r="G145" s="431"/>
      <c r="H145" s="431"/>
      <c r="I145" s="431"/>
      <c r="J145" s="431"/>
      <c r="K145" s="431"/>
      <c r="L145" s="432"/>
      <c r="M145" s="247"/>
      <c r="R145" s="277" t="b">
        <f t="shared" si="8"/>
        <v>0</v>
      </c>
    </row>
    <row r="146" spans="1:13" ht="13.5" thickBot="1">
      <c r="A146" s="234"/>
      <c r="B146" s="238"/>
      <c r="C146" s="266"/>
      <c r="D146" s="267"/>
      <c r="E146" s="279"/>
      <c r="F146" s="280"/>
      <c r="G146" s="281"/>
      <c r="H146" s="281"/>
      <c r="I146" s="281"/>
      <c r="J146" s="281"/>
      <c r="K146" s="281"/>
      <c r="L146" s="281"/>
      <c r="M146" s="247"/>
    </row>
    <row r="147" spans="1:13" ht="12.75" customHeight="1" thickBot="1">
      <c r="A147" s="234"/>
      <c r="B147" s="238"/>
      <c r="C147" s="253"/>
      <c r="D147" s="268"/>
      <c r="E147" s="269"/>
      <c r="F147" s="269"/>
      <c r="G147" s="269"/>
      <c r="H147" s="269"/>
      <c r="I147" s="269"/>
      <c r="J147" s="269"/>
      <c r="K147" s="269"/>
      <c r="L147" s="269"/>
      <c r="M147" s="247"/>
    </row>
    <row r="148" spans="1:18" ht="15.75" customHeight="1" thickBot="1">
      <c r="A148" s="291">
        <f>IF(COUNTA(H148,J148,F152:L160)=0,"","PRINT")</f>
      </c>
      <c r="B148" s="294"/>
      <c r="C148" s="270">
        <f>C133+1</f>
        <v>10</v>
      </c>
      <c r="D148" s="265" t="s">
        <v>727</v>
      </c>
      <c r="E148" s="412" t="str">
        <f>Translations!$B$572</f>
        <v>Measures will be/have been taken:</v>
      </c>
      <c r="F148" s="412"/>
      <c r="G148" s="412"/>
      <c r="H148" s="289"/>
      <c r="I148" s="272" t="str">
        <f>Translations!$B$573</f>
        <v>When?</v>
      </c>
      <c r="J148" s="290"/>
      <c r="K148" s="273"/>
      <c r="L148" s="273"/>
      <c r="M148" s="247"/>
      <c r="N148" s="292">
        <f>IF(AND(COUNTA(H148,J148,F152:L160)&gt;0,COUNTIF(N149:$N$168,"PRINT")=0),"PRINT","")</f>
      </c>
      <c r="Q148" s="274" t="b">
        <f>CNTR_VerNonConf=EUconst_NotRelevant</f>
        <v>0</v>
      </c>
      <c r="R148" s="274" t="b">
        <f>OR(Q148=TRUE,AND(H148&lt;&gt;"",H148=FALSE))</f>
        <v>0</v>
      </c>
    </row>
    <row r="149" spans="1:13" ht="4.5" customHeight="1">
      <c r="A149" s="234"/>
      <c r="B149" s="238"/>
      <c r="C149" s="264"/>
      <c r="D149" s="268"/>
      <c r="E149" s="273"/>
      <c r="F149" s="273"/>
      <c r="G149" s="273"/>
      <c r="H149" s="273"/>
      <c r="I149" s="273"/>
      <c r="J149" s="273"/>
      <c r="K149" s="273"/>
      <c r="L149" s="273"/>
      <c r="M149" s="247"/>
    </row>
    <row r="150" spans="1:13" ht="15.75" customHeight="1">
      <c r="A150" s="234"/>
      <c r="B150" s="238"/>
      <c r="C150" s="264"/>
      <c r="D150" s="265" t="s">
        <v>728</v>
      </c>
      <c r="E150" s="413" t="str">
        <f>Translations!$B$574</f>
        <v>Description:</v>
      </c>
      <c r="F150" s="413"/>
      <c r="G150" s="413"/>
      <c r="H150" s="413"/>
      <c r="I150" s="413"/>
      <c r="J150" s="413"/>
      <c r="K150" s="413"/>
      <c r="L150" s="413"/>
      <c r="M150" s="247"/>
    </row>
    <row r="151" spans="1:18" s="263" customFormat="1" ht="12.75" customHeight="1">
      <c r="A151" s="248"/>
      <c r="B151" s="238"/>
      <c r="C151" s="258"/>
      <c r="D151" s="275"/>
      <c r="E151" s="414" t="str">
        <f>Translations!$B$575</f>
        <v>In case you require more space for the description you may also use external files and reference those here.</v>
      </c>
      <c r="F151" s="414"/>
      <c r="G151" s="414"/>
      <c r="H151" s="414"/>
      <c r="I151" s="414"/>
      <c r="J151" s="414"/>
      <c r="K151" s="414"/>
      <c r="L151" s="276"/>
      <c r="M151" s="294"/>
      <c r="N151" s="231"/>
      <c r="O151" s="260"/>
      <c r="P151" s="260"/>
      <c r="Q151" s="261"/>
      <c r="R151" s="262"/>
    </row>
    <row r="152" spans="1:18" ht="12.75">
      <c r="A152" s="234"/>
      <c r="B152" s="238"/>
      <c r="C152" s="253"/>
      <c r="D152" s="268"/>
      <c r="E152" s="296" t="str">
        <f>Translations!$B$80</f>
        <v>Title:</v>
      </c>
      <c r="F152" s="421"/>
      <c r="G152" s="422"/>
      <c r="H152" s="422"/>
      <c r="I152" s="422"/>
      <c r="J152" s="422"/>
      <c r="K152" s="422"/>
      <c r="L152" s="423"/>
      <c r="M152" s="247"/>
      <c r="R152" s="277" t="b">
        <f>Q148</f>
        <v>0</v>
      </c>
    </row>
    <row r="153" spans="1:18" ht="12.75">
      <c r="A153" s="234"/>
      <c r="B153" s="238"/>
      <c r="C153" s="253"/>
      <c r="D153" s="268"/>
      <c r="E153" s="296" t="str">
        <f>Translations!$B$574</f>
        <v>Description:</v>
      </c>
      <c r="F153" s="424"/>
      <c r="G153" s="425"/>
      <c r="H153" s="425"/>
      <c r="I153" s="425"/>
      <c r="J153" s="425"/>
      <c r="K153" s="425"/>
      <c r="L153" s="426"/>
      <c r="M153" s="247"/>
      <c r="O153" s="278"/>
      <c r="R153" s="277" t="b">
        <f aca="true" t="shared" si="9" ref="R153:R160">R152</f>
        <v>0</v>
      </c>
    </row>
    <row r="154" spans="1:18" ht="12.75">
      <c r="A154" s="234"/>
      <c r="B154" s="238"/>
      <c r="C154" s="253"/>
      <c r="D154" s="268"/>
      <c r="E154" s="245"/>
      <c r="F154" s="427"/>
      <c r="G154" s="428"/>
      <c r="H154" s="428"/>
      <c r="I154" s="428"/>
      <c r="J154" s="428"/>
      <c r="K154" s="428"/>
      <c r="L154" s="429"/>
      <c r="M154" s="247"/>
      <c r="R154" s="277" t="b">
        <f t="shared" si="9"/>
        <v>0</v>
      </c>
    </row>
    <row r="155" spans="1:18" ht="12.75">
      <c r="A155" s="234"/>
      <c r="B155" s="238"/>
      <c r="C155" s="253"/>
      <c r="D155" s="268"/>
      <c r="E155" s="245"/>
      <c r="F155" s="427"/>
      <c r="G155" s="428"/>
      <c r="H155" s="428"/>
      <c r="I155" s="428"/>
      <c r="J155" s="428"/>
      <c r="K155" s="428"/>
      <c r="L155" s="429"/>
      <c r="M155" s="247"/>
      <c r="R155" s="277" t="b">
        <f t="shared" si="9"/>
        <v>0</v>
      </c>
    </row>
    <row r="156" spans="1:18" ht="12.75">
      <c r="A156" s="234"/>
      <c r="B156" s="238"/>
      <c r="C156" s="253"/>
      <c r="D156" s="268"/>
      <c r="E156" s="245"/>
      <c r="F156" s="427"/>
      <c r="G156" s="428"/>
      <c r="H156" s="428"/>
      <c r="I156" s="428"/>
      <c r="J156" s="428"/>
      <c r="K156" s="428"/>
      <c r="L156" s="429"/>
      <c r="M156" s="247"/>
      <c r="R156" s="277" t="b">
        <f t="shared" si="9"/>
        <v>0</v>
      </c>
    </row>
    <row r="157" spans="1:18" ht="12.75">
      <c r="A157" s="234"/>
      <c r="B157" s="238"/>
      <c r="C157" s="253"/>
      <c r="D157" s="268"/>
      <c r="E157" s="245"/>
      <c r="F157" s="427"/>
      <c r="G157" s="428"/>
      <c r="H157" s="428"/>
      <c r="I157" s="428"/>
      <c r="J157" s="428"/>
      <c r="K157" s="428"/>
      <c r="L157" s="429"/>
      <c r="M157" s="247"/>
      <c r="R157" s="277" t="b">
        <f t="shared" si="9"/>
        <v>0</v>
      </c>
    </row>
    <row r="158" spans="1:18" ht="12.75">
      <c r="A158" s="234"/>
      <c r="B158" s="238"/>
      <c r="C158" s="253"/>
      <c r="D158" s="268"/>
      <c r="E158" s="245"/>
      <c r="F158" s="427"/>
      <c r="G158" s="428"/>
      <c r="H158" s="428"/>
      <c r="I158" s="428"/>
      <c r="J158" s="428"/>
      <c r="K158" s="428"/>
      <c r="L158" s="429"/>
      <c r="M158" s="247"/>
      <c r="R158" s="277" t="b">
        <f t="shared" si="9"/>
        <v>0</v>
      </c>
    </row>
    <row r="159" spans="1:18" ht="12.75">
      <c r="A159" s="234"/>
      <c r="B159" s="238"/>
      <c r="C159" s="253"/>
      <c r="D159" s="268"/>
      <c r="E159" s="245"/>
      <c r="F159" s="427"/>
      <c r="G159" s="428"/>
      <c r="H159" s="428"/>
      <c r="I159" s="428"/>
      <c r="J159" s="428"/>
      <c r="K159" s="428"/>
      <c r="L159" s="429"/>
      <c r="M159" s="247"/>
      <c r="R159" s="277" t="b">
        <f t="shared" si="9"/>
        <v>0</v>
      </c>
    </row>
    <row r="160" spans="1:18" ht="12.75">
      <c r="A160" s="234"/>
      <c r="B160" s="238"/>
      <c r="C160" s="253"/>
      <c r="D160" s="268"/>
      <c r="E160" s="245"/>
      <c r="F160" s="430"/>
      <c r="G160" s="431"/>
      <c r="H160" s="431"/>
      <c r="I160" s="431"/>
      <c r="J160" s="431"/>
      <c r="K160" s="431"/>
      <c r="L160" s="432"/>
      <c r="M160" s="247"/>
      <c r="R160" s="277" t="b">
        <f t="shared" si="9"/>
        <v>0</v>
      </c>
    </row>
    <row r="161" spans="1:13" ht="13.5" thickBot="1">
      <c r="A161" s="234"/>
      <c r="B161" s="238"/>
      <c r="C161" s="266"/>
      <c r="D161" s="267"/>
      <c r="E161" s="279"/>
      <c r="F161" s="280"/>
      <c r="G161" s="281"/>
      <c r="H161" s="281"/>
      <c r="I161" s="281"/>
      <c r="J161" s="281"/>
      <c r="K161" s="281"/>
      <c r="L161" s="281"/>
      <c r="M161" s="247"/>
    </row>
    <row r="162" spans="1:13" ht="12.75">
      <c r="A162" s="234"/>
      <c r="B162" s="238"/>
      <c r="C162" s="238"/>
      <c r="D162" s="238"/>
      <c r="E162" s="238"/>
      <c r="F162" s="238"/>
      <c r="G162" s="238"/>
      <c r="H162" s="238"/>
      <c r="I162" s="238"/>
      <c r="J162" s="238"/>
      <c r="K162" s="238"/>
      <c r="L162" s="238"/>
      <c r="M162" s="247"/>
    </row>
    <row r="163" spans="1:13" ht="12.75">
      <c r="A163" s="282"/>
      <c r="B163" s="297"/>
      <c r="C163" s="259"/>
      <c r="D163" s="246"/>
      <c r="E163" s="283" t="str">
        <f>Translations!$B$576</f>
        <v>Further blocks can be added by copy/paste of the last block, if needed.</v>
      </c>
      <c r="F163" s="273"/>
      <c r="G163" s="284"/>
      <c r="H163" s="284"/>
      <c r="I163" s="284"/>
      <c r="J163" s="284"/>
      <c r="K163" s="284"/>
      <c r="L163" s="284"/>
      <c r="M163" s="297"/>
    </row>
    <row r="164" spans="1:14" ht="12.75">
      <c r="A164" s="282"/>
      <c r="B164" s="284"/>
      <c r="C164" s="284"/>
      <c r="D164" s="246"/>
      <c r="E164" s="283"/>
      <c r="F164" s="273"/>
      <c r="G164" s="284"/>
      <c r="H164" s="284"/>
      <c r="I164" s="284"/>
      <c r="J164" s="284"/>
      <c r="K164" s="284"/>
      <c r="L164" s="284"/>
      <c r="M164" s="284"/>
      <c r="N164" s="284"/>
    </row>
    <row r="165" spans="1:14" ht="12.75">
      <c r="A165" s="145"/>
      <c r="B165" s="284"/>
      <c r="C165" s="284"/>
      <c r="D165" s="390" t="str">
        <f>Translations!$B$577</f>
        <v>&lt;&lt;&lt; Click here to proceed to section 4 "Verifier's recommendations for improvements" &gt;&gt;&gt;</v>
      </c>
      <c r="E165" s="390"/>
      <c r="F165" s="390"/>
      <c r="G165" s="390"/>
      <c r="H165" s="391"/>
      <c r="I165" s="391"/>
      <c r="J165" s="284"/>
      <c r="K165" s="284"/>
      <c r="L165" s="284"/>
      <c r="M165" s="284"/>
      <c r="N165" s="284"/>
    </row>
    <row r="166" spans="1:14" ht="12.75">
      <c r="A166" s="285"/>
      <c r="B166" s="284"/>
      <c r="C166" s="284"/>
      <c r="D166" s="245"/>
      <c r="E166" s="245"/>
      <c r="F166" s="245"/>
      <c r="G166" s="245"/>
      <c r="H166" s="245"/>
      <c r="I166" s="245"/>
      <c r="J166" s="284"/>
      <c r="K166" s="284"/>
      <c r="L166" s="284"/>
      <c r="M166" s="284"/>
      <c r="N166" s="284"/>
    </row>
    <row r="167" ht="12.75" hidden="1">
      <c r="A167" s="282" t="s">
        <v>675</v>
      </c>
    </row>
    <row r="168" spans="1:14" ht="12.75" hidden="1">
      <c r="A168" s="282" t="s">
        <v>675</v>
      </c>
      <c r="N168" s="286" t="s">
        <v>736</v>
      </c>
    </row>
  </sheetData>
  <sheetProtection sheet="1" objects="1" scenarios="1" formatCells="0" formatColumns="0" formatRows="0"/>
  <mergeCells count="128">
    <mergeCell ref="E43:G43"/>
    <mergeCell ref="E45:L45"/>
    <mergeCell ref="E46:K46"/>
    <mergeCell ref="F47:L47"/>
    <mergeCell ref="F48:L48"/>
    <mergeCell ref="F49:L49"/>
    <mergeCell ref="F50:L50"/>
    <mergeCell ref="F51:L51"/>
    <mergeCell ref="F52:L52"/>
    <mergeCell ref="F53:L53"/>
    <mergeCell ref="F54:L54"/>
    <mergeCell ref="F55:L55"/>
    <mergeCell ref="E58:G58"/>
    <mergeCell ref="E60:L60"/>
    <mergeCell ref="E61:K61"/>
    <mergeCell ref="F62:L62"/>
    <mergeCell ref="F63:L63"/>
    <mergeCell ref="F64:L64"/>
    <mergeCell ref="F65:L65"/>
    <mergeCell ref="F66:L66"/>
    <mergeCell ref="F67:L67"/>
    <mergeCell ref="F68:L68"/>
    <mergeCell ref="F69:L69"/>
    <mergeCell ref="F70:L70"/>
    <mergeCell ref="E73:G73"/>
    <mergeCell ref="E75:L75"/>
    <mergeCell ref="E76:K76"/>
    <mergeCell ref="F77:L77"/>
    <mergeCell ref="F78:L78"/>
    <mergeCell ref="F79:L79"/>
    <mergeCell ref="F80:L80"/>
    <mergeCell ref="F81:L81"/>
    <mergeCell ref="F82:L82"/>
    <mergeCell ref="F83:L83"/>
    <mergeCell ref="F84:L84"/>
    <mergeCell ref="F85:L85"/>
    <mergeCell ref="E88:G88"/>
    <mergeCell ref="E90:L90"/>
    <mergeCell ref="E91:K91"/>
    <mergeCell ref="F92:L92"/>
    <mergeCell ref="F93:L93"/>
    <mergeCell ref="F94:L94"/>
    <mergeCell ref="F95:L95"/>
    <mergeCell ref="F96:L96"/>
    <mergeCell ref="F97:L97"/>
    <mergeCell ref="F98:L98"/>
    <mergeCell ref="F99:L99"/>
    <mergeCell ref="F100:L100"/>
    <mergeCell ref="E103:G103"/>
    <mergeCell ref="E105:L105"/>
    <mergeCell ref="E106:K106"/>
    <mergeCell ref="F107:L107"/>
    <mergeCell ref="F108:L108"/>
    <mergeCell ref="F109:L109"/>
    <mergeCell ref="F110:L110"/>
    <mergeCell ref="F111:L111"/>
    <mergeCell ref="F112:L112"/>
    <mergeCell ref="F113:L113"/>
    <mergeCell ref="F114:L114"/>
    <mergeCell ref="F115:L115"/>
    <mergeCell ref="E118:G118"/>
    <mergeCell ref="E120:L120"/>
    <mergeCell ref="E121:K121"/>
    <mergeCell ref="F122:L122"/>
    <mergeCell ref="F123:L123"/>
    <mergeCell ref="F124:L124"/>
    <mergeCell ref="F125:L125"/>
    <mergeCell ref="F126:L126"/>
    <mergeCell ref="F127:L127"/>
    <mergeCell ref="F128:L128"/>
    <mergeCell ref="F129:L129"/>
    <mergeCell ref="F130:L130"/>
    <mergeCell ref="E133:G133"/>
    <mergeCell ref="E135:L135"/>
    <mergeCell ref="E136:K136"/>
    <mergeCell ref="F137:L137"/>
    <mergeCell ref="F138:L138"/>
    <mergeCell ref="F139:L139"/>
    <mergeCell ref="F140:L140"/>
    <mergeCell ref="F141:L141"/>
    <mergeCell ref="F142:L142"/>
    <mergeCell ref="F143:L143"/>
    <mergeCell ref="F144:L144"/>
    <mergeCell ref="F145:L145"/>
    <mergeCell ref="E148:G148"/>
    <mergeCell ref="E150:L150"/>
    <mergeCell ref="E151:K151"/>
    <mergeCell ref="F152:L152"/>
    <mergeCell ref="F153:L153"/>
    <mergeCell ref="F154:L154"/>
    <mergeCell ref="F155:L155"/>
    <mergeCell ref="F156:L156"/>
    <mergeCell ref="F157:L157"/>
    <mergeCell ref="F158:L158"/>
    <mergeCell ref="F159:L159"/>
    <mergeCell ref="F160:L160"/>
    <mergeCell ref="D165:I165"/>
    <mergeCell ref="F38:L38"/>
    <mergeCell ref="F39:L39"/>
    <mergeCell ref="F40:L40"/>
    <mergeCell ref="F32:L32"/>
    <mergeCell ref="F33:L33"/>
    <mergeCell ref="F34:L34"/>
    <mergeCell ref="F35:L35"/>
    <mergeCell ref="F36:L36"/>
    <mergeCell ref="F37:L37"/>
    <mergeCell ref="F23:L23"/>
    <mergeCell ref="F24:L24"/>
    <mergeCell ref="F25:L25"/>
    <mergeCell ref="E28:G28"/>
    <mergeCell ref="E30:L30"/>
    <mergeCell ref="E31:K31"/>
    <mergeCell ref="F17:L17"/>
    <mergeCell ref="F18:L18"/>
    <mergeCell ref="F19:L19"/>
    <mergeCell ref="F20:L20"/>
    <mergeCell ref="F21:L21"/>
    <mergeCell ref="F22:L22"/>
    <mergeCell ref="E9:L9"/>
    <mergeCell ref="E10:L10"/>
    <mergeCell ref="E13:G13"/>
    <mergeCell ref="E15:L15"/>
    <mergeCell ref="E16:K16"/>
    <mergeCell ref="C3:I3"/>
    <mergeCell ref="J3:L3"/>
    <mergeCell ref="D5:L5"/>
    <mergeCell ref="E7:L7"/>
    <mergeCell ref="E8:L8"/>
  </mergeCells>
  <conditionalFormatting sqref="J13 F17:F25 F32:F40 F47:F55 F62:F70 F77:F85 F92:F100 F107:F115 F122:F130 F137:F145 F152:F160">
    <cfRule type="expression" priority="46" dxfId="1" stopIfTrue="1">
      <formula>$R13=TRUE</formula>
    </cfRule>
  </conditionalFormatting>
  <conditionalFormatting sqref="J28">
    <cfRule type="expression" priority="44" dxfId="1" stopIfTrue="1">
      <formula>$R28=TRUE</formula>
    </cfRule>
  </conditionalFormatting>
  <conditionalFormatting sqref="J43">
    <cfRule type="expression" priority="26" dxfId="1" stopIfTrue="1">
      <formula>$R43=TRUE</formula>
    </cfRule>
  </conditionalFormatting>
  <conditionalFormatting sqref="J58">
    <cfRule type="expression" priority="24" dxfId="1" stopIfTrue="1">
      <formula>$R58=TRUE</formula>
    </cfRule>
  </conditionalFormatting>
  <conditionalFormatting sqref="J73">
    <cfRule type="expression" priority="22" dxfId="1" stopIfTrue="1">
      <formula>$R73=TRUE</formula>
    </cfRule>
  </conditionalFormatting>
  <conditionalFormatting sqref="J88">
    <cfRule type="expression" priority="20" dxfId="1" stopIfTrue="1">
      <formula>$R88=TRUE</formula>
    </cfRule>
  </conditionalFormatting>
  <conditionalFormatting sqref="J103">
    <cfRule type="expression" priority="18" dxfId="1" stopIfTrue="1">
      <formula>$R103=TRUE</formula>
    </cfRule>
  </conditionalFormatting>
  <conditionalFormatting sqref="J118">
    <cfRule type="expression" priority="16" dxfId="1" stopIfTrue="1">
      <formula>$R118=TRUE</formula>
    </cfRule>
  </conditionalFormatting>
  <conditionalFormatting sqref="J133">
    <cfRule type="expression" priority="14" dxfId="1" stopIfTrue="1">
      <formula>$R133=TRUE</formula>
    </cfRule>
  </conditionalFormatting>
  <conditionalFormatting sqref="J148">
    <cfRule type="expression" priority="12" dxfId="1" stopIfTrue="1">
      <formula>$R148=TRUE</formula>
    </cfRule>
  </conditionalFormatting>
  <conditionalFormatting sqref="H13">
    <cfRule type="expression" priority="10" dxfId="1" stopIfTrue="1">
      <formula>$Q13=TRUE</formula>
    </cfRule>
  </conditionalFormatting>
  <conditionalFormatting sqref="H28">
    <cfRule type="expression" priority="9" dxfId="1" stopIfTrue="1">
      <formula>$Q28=TRUE</formula>
    </cfRule>
  </conditionalFormatting>
  <conditionalFormatting sqref="H43">
    <cfRule type="expression" priority="8" dxfId="1" stopIfTrue="1">
      <formula>$Q43=TRUE</formula>
    </cfRule>
  </conditionalFormatting>
  <conditionalFormatting sqref="H58">
    <cfRule type="expression" priority="7" dxfId="1" stopIfTrue="1">
      <formula>$Q58=TRUE</formula>
    </cfRule>
  </conditionalFormatting>
  <conditionalFormatting sqref="H73">
    <cfRule type="expression" priority="6" dxfId="1" stopIfTrue="1">
      <formula>$Q73=TRUE</formula>
    </cfRule>
  </conditionalFormatting>
  <conditionalFormatting sqref="H88">
    <cfRule type="expression" priority="5" dxfId="1" stopIfTrue="1">
      <formula>$Q88=TRUE</formula>
    </cfRule>
  </conditionalFormatting>
  <conditionalFormatting sqref="H103">
    <cfRule type="expression" priority="4" dxfId="1" stopIfTrue="1">
      <formula>$Q103=TRUE</formula>
    </cfRule>
  </conditionalFormatting>
  <conditionalFormatting sqref="H118">
    <cfRule type="expression" priority="3" dxfId="1" stopIfTrue="1">
      <formula>$Q118=TRUE</formula>
    </cfRule>
  </conditionalFormatting>
  <conditionalFormatting sqref="H133">
    <cfRule type="expression" priority="2" dxfId="1" stopIfTrue="1">
      <formula>$Q133=TRUE</formula>
    </cfRule>
  </conditionalFormatting>
  <conditionalFormatting sqref="H148">
    <cfRule type="expression" priority="1" dxfId="1" stopIfTrue="1">
      <formula>$Q148=TRUE</formula>
    </cfRule>
  </conditionalFormatting>
  <dataValidations count="1">
    <dataValidation type="list" allowBlank="1" showInputMessage="1" showErrorMessage="1" sqref="H13 H28 H43 H58 H73 H88 H103 H118 H133 H148">
      <formula1>TrueFalse</formula1>
    </dataValidation>
  </dataValidations>
  <hyperlinks>
    <hyperlink ref="D165:G165" location="'Emissions overview'!A1" display="&lt;&lt;&lt; Click here to proceed to section 4 &quot;Information about the monitoring plan&quot; &gt;&gt;&gt;"/>
    <hyperlink ref="D165:I165" location="JUMP_C" display="&lt;&lt;&lt; Click here to proceed to section 4 &quot;Verifier's recommendations for improvements&quot; &gt;&gt;&gt;"/>
  </hyperlinks>
  <printOptions/>
  <pageMargins left="0.7874015748031497" right="0.7874015748031497" top="0.7874015748031497" bottom="0.7874015748031497" header="0.3937007874015748" footer="0.3937007874015748"/>
  <pageSetup fitToHeight="9" fitToWidth="1" horizontalDpi="600" verticalDpi="600" orientation="portrait" paperSize="9" scale="70" r:id="rId1"/>
  <headerFooter alignWithMargins="0">
    <oddHeader>&amp;R&amp;D, &amp;T</oddHeader>
    <oddFooter>&amp;L&amp;F, &amp;A&amp;R&amp;P /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G186"/>
  <sheetViews>
    <sheetView zoomScalePageLayoutView="0" workbookViewId="0" topLeftCell="B2">
      <selection activeCell="B2" sqref="B2"/>
    </sheetView>
  </sheetViews>
  <sheetFormatPr defaultColWidth="11.421875" defaultRowHeight="12.75"/>
  <cols>
    <col min="1" max="1" width="3.421875" style="231" hidden="1" customWidth="1"/>
    <col min="2" max="2" width="3.421875" style="231" customWidth="1"/>
    <col min="3" max="4" width="4.7109375" style="231" customWidth="1"/>
    <col min="5" max="12" width="12.7109375" style="231" customWidth="1"/>
    <col min="13" max="13" width="9.140625" style="245" customWidth="1"/>
    <col min="14" max="14" width="15.7109375" style="231" hidden="1" customWidth="1"/>
    <col min="15" max="18" width="12.7109375" style="232" hidden="1" customWidth="1"/>
    <col min="19" max="16384" width="11.421875" style="233" customWidth="1"/>
  </cols>
  <sheetData>
    <row r="1" spans="1:18" ht="12.75" hidden="1">
      <c r="A1" s="230" t="s">
        <v>675</v>
      </c>
      <c r="B1" s="287"/>
      <c r="C1" s="287"/>
      <c r="D1" s="293"/>
      <c r="E1" s="287"/>
      <c r="F1" s="287"/>
      <c r="G1" s="287"/>
      <c r="H1" s="287"/>
      <c r="I1" s="287"/>
      <c r="J1" s="287"/>
      <c r="K1" s="287"/>
      <c r="L1" s="287"/>
      <c r="M1" s="287"/>
      <c r="N1" s="231" t="s">
        <v>675</v>
      </c>
      <c r="O1" s="232" t="s">
        <v>675</v>
      </c>
      <c r="P1" s="232" t="s">
        <v>675</v>
      </c>
      <c r="Q1" s="232" t="s">
        <v>675</v>
      </c>
      <c r="R1" s="232" t="s">
        <v>675</v>
      </c>
    </row>
    <row r="2" spans="1:13" ht="12.75" customHeight="1" thickBot="1">
      <c r="A2" s="234"/>
      <c r="B2" s="237"/>
      <c r="C2" s="235"/>
      <c r="D2" s="236"/>
      <c r="E2" s="237"/>
      <c r="F2" s="236"/>
      <c r="G2" s="236"/>
      <c r="H2" s="237"/>
      <c r="I2" s="237"/>
      <c r="J2" s="237"/>
      <c r="K2" s="238"/>
      <c r="L2" s="238"/>
      <c r="M2" s="238"/>
    </row>
    <row r="3" spans="1:18" s="244" customFormat="1" ht="25.5" customHeight="1" thickBot="1">
      <c r="A3" s="239"/>
      <c r="B3" s="258"/>
      <c r="C3" s="415" t="str">
        <f>Translations!$B$578</f>
        <v>Verification Report - Recommended improvements</v>
      </c>
      <c r="D3" s="415"/>
      <c r="E3" s="415"/>
      <c r="F3" s="415"/>
      <c r="G3" s="415"/>
      <c r="H3" s="415"/>
      <c r="I3" s="415"/>
      <c r="J3" s="416" t="str">
        <f>IF(CNTR_HasImprovement=TRUE,EUconst_Relevant,IF(COUNTA(CNTR_ListRelevantSections)&gt;0,EUconst_NotRelevant,EUconst_Relevant))</f>
        <v>Relevant</v>
      </c>
      <c r="K3" s="417"/>
      <c r="L3" s="418"/>
      <c r="M3" s="294"/>
      <c r="N3" s="241"/>
      <c r="O3" s="242" t="s">
        <v>771</v>
      </c>
      <c r="P3" s="243"/>
      <c r="Q3" s="298" t="s">
        <v>735</v>
      </c>
      <c r="R3" s="299" t="str">
        <f>ADDRESS(ROW($B$2),COLUMN($B$2))&amp;":"&amp;ADDRESS(MATCH("PRINT",$N:$N,0)+ROW($N$35)-ROW($N$21),COLUMN($M$2))</f>
        <v>$B$2:$M$35</v>
      </c>
    </row>
    <row r="4" spans="1:12" ht="12.75">
      <c r="A4" s="234"/>
      <c r="B4" s="245"/>
      <c r="C4" s="245"/>
      <c r="D4" s="236"/>
      <c r="E4" s="245"/>
      <c r="F4" s="245"/>
      <c r="G4" s="245"/>
      <c r="H4" s="245"/>
      <c r="I4" s="245"/>
      <c r="J4" s="245"/>
      <c r="K4" s="245"/>
      <c r="L4" s="245"/>
    </row>
    <row r="5" spans="1:18" s="252" customFormat="1" ht="18.75" customHeight="1">
      <c r="A5" s="248"/>
      <c r="B5" s="294"/>
      <c r="C5" s="249">
        <v>4</v>
      </c>
      <c r="D5" s="419" t="str">
        <f>Translations!$B$579</f>
        <v>Recommendations for improvement</v>
      </c>
      <c r="E5" s="419"/>
      <c r="F5" s="419"/>
      <c r="G5" s="419"/>
      <c r="H5" s="419"/>
      <c r="I5" s="419"/>
      <c r="J5" s="419"/>
      <c r="K5" s="419"/>
      <c r="L5" s="419"/>
      <c r="M5" s="295"/>
      <c r="N5" s="231"/>
      <c r="O5" s="145"/>
      <c r="P5" s="145"/>
      <c r="Q5" s="145"/>
      <c r="R5" s="251"/>
    </row>
    <row r="6" spans="1:18" s="252" customFormat="1" ht="12.75" customHeight="1">
      <c r="A6" s="248"/>
      <c r="B6" s="294"/>
      <c r="C6" s="253"/>
      <c r="D6" s="253"/>
      <c r="E6" s="253"/>
      <c r="F6" s="253"/>
      <c r="G6" s="253"/>
      <c r="H6" s="253"/>
      <c r="I6" s="253"/>
      <c r="J6" s="253"/>
      <c r="K6" s="253"/>
      <c r="L6" s="253"/>
      <c r="M6" s="294"/>
      <c r="N6" s="231"/>
      <c r="O6" s="145"/>
      <c r="P6" s="145"/>
      <c r="Q6" s="145"/>
      <c r="R6" s="251"/>
    </row>
    <row r="7" spans="1:18" s="252" customFormat="1" ht="25.5" customHeight="1">
      <c r="A7" s="248"/>
      <c r="B7" s="294"/>
      <c r="C7" s="253"/>
      <c r="D7" s="253"/>
      <c r="E7" s="420" t="str">
        <f>Translations!$B$580</f>
        <v>Article 69(4) of the MRR states that the verification report established in accordance with Regulation (EU) No. 600/2012 may contain recommendations for improvements.</v>
      </c>
      <c r="F7" s="420"/>
      <c r="G7" s="420"/>
      <c r="H7" s="420"/>
      <c r="I7" s="420"/>
      <c r="J7" s="420"/>
      <c r="K7" s="420"/>
      <c r="L7" s="420"/>
      <c r="M7" s="295"/>
      <c r="N7" s="231"/>
      <c r="O7" s="145"/>
      <c r="P7" s="145"/>
      <c r="Q7" s="232"/>
      <c r="R7" s="251"/>
    </row>
    <row r="8" spans="1:18" s="252" customFormat="1" ht="25.5" customHeight="1">
      <c r="A8" s="248"/>
      <c r="B8" s="294"/>
      <c r="C8" s="253"/>
      <c r="D8" s="253"/>
      <c r="E8" s="414" t="str">
        <f>Translations!$B$581</f>
        <v>In accordance with Article 30 (1) of the AVR (Regulation (EU), No. 600/2012) the verifier shall include in the verification report recommendations related to the following points:</v>
      </c>
      <c r="F8" s="414"/>
      <c r="G8" s="414"/>
      <c r="H8" s="414"/>
      <c r="I8" s="414"/>
      <c r="J8" s="414"/>
      <c r="K8" s="414"/>
      <c r="L8" s="414"/>
      <c r="M8" s="295"/>
      <c r="N8" s="231"/>
      <c r="O8" s="145"/>
      <c r="P8" s="145"/>
      <c r="Q8" s="232"/>
      <c r="R8" s="251"/>
    </row>
    <row r="9" spans="1:18" s="252" customFormat="1" ht="12.75" customHeight="1">
      <c r="A9" s="248"/>
      <c r="B9" s="294"/>
      <c r="C9" s="253"/>
      <c r="D9" s="253"/>
      <c r="E9" s="256" t="s">
        <v>746</v>
      </c>
      <c r="F9" s="414" t="str">
        <f>Translations!$B$582</f>
        <v>the risk assessment;</v>
      </c>
      <c r="G9" s="414"/>
      <c r="H9" s="414"/>
      <c r="I9" s="414"/>
      <c r="J9" s="414"/>
      <c r="K9" s="414"/>
      <c r="L9" s="414"/>
      <c r="M9" s="295"/>
      <c r="N9" s="231"/>
      <c r="O9" s="145"/>
      <c r="P9" s="145"/>
      <c r="Q9" s="232"/>
      <c r="R9" s="251"/>
    </row>
    <row r="10" spans="1:18" s="252" customFormat="1" ht="25.5" customHeight="1">
      <c r="A10" s="248"/>
      <c r="B10" s="294"/>
      <c r="C10" s="253"/>
      <c r="D10" s="253"/>
      <c r="E10" s="256" t="s">
        <v>748</v>
      </c>
      <c r="F10" s="414" t="str">
        <f>Translations!$B$583</f>
        <v>the development, documentation, implementation and maintenance of data flow activities and control activities as well as the evaluation of the control system;</v>
      </c>
      <c r="G10" s="414"/>
      <c r="H10" s="414"/>
      <c r="I10" s="414"/>
      <c r="J10" s="414"/>
      <c r="K10" s="414"/>
      <c r="L10" s="414"/>
      <c r="M10" s="295"/>
      <c r="N10" s="231"/>
      <c r="O10" s="145"/>
      <c r="P10" s="145"/>
      <c r="Q10" s="232"/>
      <c r="R10" s="251"/>
    </row>
    <row r="11" spans="1:18" s="252" customFormat="1" ht="25.5" customHeight="1">
      <c r="A11" s="248"/>
      <c r="B11" s="294"/>
      <c r="C11" s="253"/>
      <c r="D11" s="253"/>
      <c r="E11" s="256" t="s">
        <v>750</v>
      </c>
      <c r="F11" s="414" t="str">
        <f>Translations!$B$584</f>
        <v>the development, documentation, implementation and maintenance of procedures for data flow activities and control activities as well as other procedures that an aircraft operator has to establish pursuant to Regulation (EU) No 601/2012;</v>
      </c>
      <c r="G11" s="414"/>
      <c r="H11" s="414"/>
      <c r="I11" s="414"/>
      <c r="J11" s="414"/>
      <c r="K11" s="414"/>
      <c r="L11" s="414"/>
      <c r="M11" s="295"/>
      <c r="N11" s="231"/>
      <c r="O11" s="145"/>
      <c r="P11" s="145"/>
      <c r="Q11" s="232"/>
      <c r="R11" s="251"/>
    </row>
    <row r="12" spans="1:18" s="252" customFormat="1" ht="25.5" customHeight="1">
      <c r="A12" s="248"/>
      <c r="B12" s="294"/>
      <c r="C12" s="253"/>
      <c r="D12" s="253"/>
      <c r="E12" s="256" t="s">
        <v>751</v>
      </c>
      <c r="F12" s="414" t="str">
        <f>Translations!$B$585</f>
        <v>the monitoring and reporting of emissions or tonne kilometres, including in relation to achieving higher tiers, reducing risks and enhancing efficiency in the monitoring and reporting.</v>
      </c>
      <c r="G12" s="414"/>
      <c r="H12" s="414"/>
      <c r="I12" s="414"/>
      <c r="J12" s="414"/>
      <c r="K12" s="414"/>
      <c r="L12" s="414"/>
      <c r="M12" s="295"/>
      <c r="N12" s="231"/>
      <c r="O12" s="145"/>
      <c r="P12" s="145"/>
      <c r="Q12" s="232"/>
      <c r="R12" s="251"/>
    </row>
    <row r="13" spans="1:18" s="252" customFormat="1" ht="25.5" customHeight="1">
      <c r="A13" s="248"/>
      <c r="B13" s="294"/>
      <c r="C13" s="253"/>
      <c r="D13" s="253"/>
      <c r="E13" s="414" t="str">
        <f>Translations!$B$586</f>
        <v>If such statements or recommendations are contained in the verification report, the aircraft operator shall submit a report by 30 June of the year the verification report has been issued by the verifier, describing how and when recommended improvements have been or will be implemented.</v>
      </c>
      <c r="F13" s="414"/>
      <c r="G13" s="414"/>
      <c r="H13" s="414"/>
      <c r="I13" s="414"/>
      <c r="J13" s="414"/>
      <c r="K13" s="414"/>
      <c r="L13" s="414"/>
      <c r="M13" s="295"/>
      <c r="N13" s="231"/>
      <c r="O13" s="145"/>
      <c r="P13" s="145"/>
      <c r="Q13" s="232"/>
      <c r="R13" s="251"/>
    </row>
    <row r="14" spans="1:18" s="252" customFormat="1" ht="4.5" customHeight="1">
      <c r="A14" s="248"/>
      <c r="B14" s="294"/>
      <c r="C14" s="253"/>
      <c r="D14" s="253"/>
      <c r="E14" s="256"/>
      <c r="F14" s="257"/>
      <c r="G14" s="257"/>
      <c r="H14" s="257"/>
      <c r="I14" s="257"/>
      <c r="J14" s="257"/>
      <c r="K14" s="257"/>
      <c r="L14" s="257"/>
      <c r="M14" s="295"/>
      <c r="N14" s="231"/>
      <c r="O14" s="145"/>
      <c r="P14" s="145"/>
      <c r="Q14" s="232"/>
      <c r="R14" s="251"/>
    </row>
    <row r="15" spans="1:18" s="263" customFormat="1" ht="25.5" customHeight="1">
      <c r="A15" s="248"/>
      <c r="B15" s="238"/>
      <c r="C15" s="258"/>
      <c r="D15" s="259"/>
      <c r="E15" s="410" t="str">
        <f>Translations!$B$570</f>
        <v>Please reference here the relevant statements in the verification report, describe what kind of measures those are and the timeline of their implementation.</v>
      </c>
      <c r="F15" s="410"/>
      <c r="G15" s="410"/>
      <c r="H15" s="410"/>
      <c r="I15" s="410"/>
      <c r="J15" s="410"/>
      <c r="K15" s="410"/>
      <c r="L15" s="410"/>
      <c r="M15" s="295"/>
      <c r="N15" s="231"/>
      <c r="O15" s="260"/>
      <c r="P15" s="260"/>
      <c r="Q15" s="261"/>
      <c r="R15" s="262"/>
    </row>
    <row r="16" spans="1:18" s="263" customFormat="1" ht="25.5" customHeight="1">
      <c r="A16" s="248"/>
      <c r="B16" s="238"/>
      <c r="C16" s="258"/>
      <c r="D16" s="275"/>
      <c r="E16" s="410" t="str">
        <f>Translations!$B$587</f>
        <v>If measures will not be taken, please describe here why they are technically not feasible or why they would incur unreasonable costs.</v>
      </c>
      <c r="F16" s="410"/>
      <c r="G16" s="410"/>
      <c r="H16" s="410"/>
      <c r="I16" s="410"/>
      <c r="J16" s="410"/>
      <c r="K16" s="410"/>
      <c r="L16" s="410"/>
      <c r="M16" s="295"/>
      <c r="N16" s="231"/>
      <c r="O16" s="260"/>
      <c r="P16" s="260"/>
      <c r="Q16" s="261"/>
      <c r="R16" s="262"/>
    </row>
    <row r="17" spans="1:18" s="252" customFormat="1" ht="4.5" customHeight="1">
      <c r="A17" s="248"/>
      <c r="B17" s="294"/>
      <c r="C17" s="253"/>
      <c r="D17" s="253"/>
      <c r="E17" s="256"/>
      <c r="F17" s="257"/>
      <c r="G17" s="257"/>
      <c r="H17" s="257"/>
      <c r="I17" s="257"/>
      <c r="J17" s="257"/>
      <c r="K17" s="257"/>
      <c r="L17" s="257"/>
      <c r="M17" s="294"/>
      <c r="N17" s="231"/>
      <c r="O17" s="145"/>
      <c r="P17" s="145"/>
      <c r="Q17" s="232"/>
      <c r="R17" s="251"/>
    </row>
    <row r="18" spans="1:18" s="252" customFormat="1" ht="38.25" customHeight="1">
      <c r="A18" s="248"/>
      <c r="B18" s="294"/>
      <c r="C18" s="253"/>
      <c r="D18" s="253"/>
      <c r="E18" s="411" t="str">
        <f>Translations!$B$571</f>
        <v>IMPORTANT! Improvements reported here do not automatically update the monitoring plan. Whenever improvements require modifications of the monitoring plan (see Article 15 of the MRR), a revised monitoring plan must be submitted to the CA via the normal route according to administrative practice, subject to the CA's approval.</v>
      </c>
      <c r="F18" s="411"/>
      <c r="G18" s="411"/>
      <c r="H18" s="411"/>
      <c r="I18" s="411"/>
      <c r="J18" s="411"/>
      <c r="K18" s="411"/>
      <c r="L18" s="411"/>
      <c r="M18" s="295"/>
      <c r="N18" s="231"/>
      <c r="O18" s="145"/>
      <c r="P18" s="145"/>
      <c r="Q18" s="232"/>
      <c r="R18" s="251"/>
    </row>
    <row r="19" spans="1:13" ht="12.75" customHeight="1" thickBot="1">
      <c r="A19" s="234"/>
      <c r="B19" s="238"/>
      <c r="C19" s="266"/>
      <c r="D19" s="267"/>
      <c r="E19" s="279"/>
      <c r="F19" s="280"/>
      <c r="G19" s="281"/>
      <c r="H19" s="281"/>
      <c r="I19" s="281"/>
      <c r="J19" s="281"/>
      <c r="K19" s="281"/>
      <c r="L19" s="281"/>
      <c r="M19" s="247"/>
    </row>
    <row r="20" spans="1:13" ht="12.75" customHeight="1" thickBot="1">
      <c r="A20" s="234"/>
      <c r="B20" s="238"/>
      <c r="C20" s="253"/>
      <c r="D20" s="268"/>
      <c r="E20" s="269"/>
      <c r="F20" s="269"/>
      <c r="G20" s="269"/>
      <c r="H20" s="269"/>
      <c r="I20" s="269"/>
      <c r="J20" s="269"/>
      <c r="K20" s="269"/>
      <c r="L20" s="269"/>
      <c r="M20" s="295"/>
    </row>
    <row r="21" spans="1:18" ht="15.75" customHeight="1" thickBot="1">
      <c r="A21" s="291">
        <f>IF(COUNTA(H21,J21,I23,F26:L34)=0,"","PRINT")</f>
      </c>
      <c r="B21" s="294"/>
      <c r="C21" s="270">
        <v>1</v>
      </c>
      <c r="D21" s="265" t="s">
        <v>727</v>
      </c>
      <c r="E21" s="412" t="str">
        <f>Translations!$B$572</f>
        <v>Measures will be/have been taken:</v>
      </c>
      <c r="F21" s="412"/>
      <c r="G21" s="412"/>
      <c r="H21" s="289"/>
      <c r="I21" s="272" t="str">
        <f>Translations!$B$573</f>
        <v>When?</v>
      </c>
      <c r="J21" s="290"/>
      <c r="K21" s="273"/>
      <c r="L21" s="273"/>
      <c r="M21" s="295"/>
      <c r="N21" s="292" t="str">
        <f>IF(COUNTIF(A:A,"PRINT")=0,"PRINT",IF(AND(COUNTA(H21,J21,I23,F26:L34)&gt;0,COUNTIF(N22:$N$313,"PRINT")=0),"PRINT",""))</f>
        <v>PRINT</v>
      </c>
      <c r="Q21" s="274" t="b">
        <f>CNTR_VerImp=EUconst_NotRelevant</f>
        <v>0</v>
      </c>
      <c r="R21" s="274" t="b">
        <f>OR(Q21=TRUE,AND(H21&lt;&gt;"",H21=FALSE))</f>
        <v>0</v>
      </c>
    </row>
    <row r="22" spans="1:13" ht="4.5" customHeight="1">
      <c r="A22" s="234"/>
      <c r="B22" s="238"/>
      <c r="C22" s="264"/>
      <c r="D22" s="268"/>
      <c r="E22" s="273"/>
      <c r="F22" s="273"/>
      <c r="G22" s="273"/>
      <c r="H22" s="273"/>
      <c r="I22" s="273"/>
      <c r="J22" s="273"/>
      <c r="K22" s="273"/>
      <c r="L22" s="273"/>
      <c r="M22" s="295"/>
    </row>
    <row r="23" spans="1:18" ht="15.75" customHeight="1">
      <c r="A23" s="234"/>
      <c r="B23" s="238"/>
      <c r="C23" s="264"/>
      <c r="D23" s="268"/>
      <c r="E23" s="273"/>
      <c r="F23" s="273"/>
      <c r="G23" s="273"/>
      <c r="H23" s="288" t="str">
        <f>Translations!$B$588</f>
        <v>If measures will not be taken, why not?</v>
      </c>
      <c r="I23" s="433"/>
      <c r="J23" s="434"/>
      <c r="K23" s="273"/>
      <c r="L23" s="273"/>
      <c r="M23" s="295"/>
      <c r="R23" s="277" t="b">
        <f>OR(Q21,H21=TRUE)</f>
        <v>0</v>
      </c>
    </row>
    <row r="24" spans="1:13" ht="15.75" customHeight="1">
      <c r="A24" s="234"/>
      <c r="B24" s="238"/>
      <c r="C24" s="264"/>
      <c r="D24" s="265" t="s">
        <v>728</v>
      </c>
      <c r="E24" s="413" t="str">
        <f>Translations!$B$574</f>
        <v>Description:</v>
      </c>
      <c r="F24" s="413"/>
      <c r="G24" s="413"/>
      <c r="H24" s="413"/>
      <c r="I24" s="413"/>
      <c r="J24" s="413"/>
      <c r="K24" s="413"/>
      <c r="L24" s="413"/>
      <c r="M24" s="247"/>
    </row>
    <row r="25" spans="1:18" s="263" customFormat="1" ht="12.75" customHeight="1">
      <c r="A25" s="248"/>
      <c r="B25" s="238"/>
      <c r="C25" s="258"/>
      <c r="D25" s="275"/>
      <c r="E25" s="414" t="str">
        <f>Translations!$B$575</f>
        <v>In case you require more space for the description you may also use external files and reference those here.</v>
      </c>
      <c r="F25" s="414"/>
      <c r="G25" s="414"/>
      <c r="H25" s="414"/>
      <c r="I25" s="414"/>
      <c r="J25" s="414"/>
      <c r="K25" s="414"/>
      <c r="L25" s="276"/>
      <c r="M25" s="294"/>
      <c r="N25" s="231"/>
      <c r="O25" s="260"/>
      <c r="P25" s="260"/>
      <c r="Q25" s="261"/>
      <c r="R25" s="262"/>
    </row>
    <row r="26" spans="1:18" ht="12.75">
      <c r="A26" s="234"/>
      <c r="B26" s="238"/>
      <c r="C26" s="253"/>
      <c r="D26" s="268"/>
      <c r="E26" s="296" t="str">
        <f>Translations!$B$80</f>
        <v>Title:</v>
      </c>
      <c r="F26" s="421"/>
      <c r="G26" s="422"/>
      <c r="H26" s="422"/>
      <c r="I26" s="422"/>
      <c r="J26" s="422"/>
      <c r="K26" s="422"/>
      <c r="L26" s="423"/>
      <c r="M26" s="247"/>
      <c r="R26" s="277" t="b">
        <f>Q21</f>
        <v>0</v>
      </c>
    </row>
    <row r="27" spans="1:18" ht="12.75">
      <c r="A27" s="234"/>
      <c r="B27" s="238"/>
      <c r="C27" s="253"/>
      <c r="D27" s="268"/>
      <c r="E27" s="296" t="str">
        <f>Translations!$B$574</f>
        <v>Description:</v>
      </c>
      <c r="F27" s="435"/>
      <c r="G27" s="425"/>
      <c r="H27" s="425"/>
      <c r="I27" s="425"/>
      <c r="J27" s="425"/>
      <c r="K27" s="425"/>
      <c r="L27" s="426"/>
      <c r="M27" s="247"/>
      <c r="O27" s="278"/>
      <c r="R27" s="277" t="b">
        <f aca="true" t="shared" si="0" ref="R27:R34">R26</f>
        <v>0</v>
      </c>
    </row>
    <row r="28" spans="1:18" ht="12.75">
      <c r="A28" s="234"/>
      <c r="B28" s="238"/>
      <c r="C28" s="253"/>
      <c r="D28" s="268"/>
      <c r="E28" s="245"/>
      <c r="F28" s="427"/>
      <c r="G28" s="428"/>
      <c r="H28" s="428"/>
      <c r="I28" s="428"/>
      <c r="J28" s="428"/>
      <c r="K28" s="428"/>
      <c r="L28" s="429"/>
      <c r="M28" s="247"/>
      <c r="R28" s="277" t="b">
        <f t="shared" si="0"/>
        <v>0</v>
      </c>
    </row>
    <row r="29" spans="1:18" ht="12.75">
      <c r="A29" s="234"/>
      <c r="B29" s="238"/>
      <c r="C29" s="253"/>
      <c r="D29" s="268"/>
      <c r="E29" s="245"/>
      <c r="F29" s="427"/>
      <c r="G29" s="428"/>
      <c r="H29" s="428"/>
      <c r="I29" s="428"/>
      <c r="J29" s="428"/>
      <c r="K29" s="428"/>
      <c r="L29" s="429"/>
      <c r="M29" s="247"/>
      <c r="R29" s="277" t="b">
        <f t="shared" si="0"/>
        <v>0</v>
      </c>
    </row>
    <row r="30" spans="1:18" ht="12.75">
      <c r="A30" s="234"/>
      <c r="B30" s="238"/>
      <c r="C30" s="253"/>
      <c r="D30" s="268"/>
      <c r="E30" s="245"/>
      <c r="F30" s="427"/>
      <c r="G30" s="428"/>
      <c r="H30" s="428"/>
      <c r="I30" s="428"/>
      <c r="J30" s="428"/>
      <c r="K30" s="428"/>
      <c r="L30" s="429"/>
      <c r="M30" s="247"/>
      <c r="R30" s="277" t="b">
        <f t="shared" si="0"/>
        <v>0</v>
      </c>
    </row>
    <row r="31" spans="1:18" ht="12.75">
      <c r="A31" s="234"/>
      <c r="B31" s="238"/>
      <c r="C31" s="253"/>
      <c r="D31" s="268"/>
      <c r="E31" s="245"/>
      <c r="F31" s="427"/>
      <c r="G31" s="428"/>
      <c r="H31" s="428"/>
      <c r="I31" s="428"/>
      <c r="J31" s="428"/>
      <c r="K31" s="428"/>
      <c r="L31" s="429"/>
      <c r="M31" s="247"/>
      <c r="R31" s="277" t="b">
        <f t="shared" si="0"/>
        <v>0</v>
      </c>
    </row>
    <row r="32" spans="1:18" ht="12.75">
      <c r="A32" s="234"/>
      <c r="B32" s="238"/>
      <c r="C32" s="253"/>
      <c r="D32" s="268"/>
      <c r="E32" s="245"/>
      <c r="F32" s="427"/>
      <c r="G32" s="428"/>
      <c r="H32" s="428"/>
      <c r="I32" s="428"/>
      <c r="J32" s="428"/>
      <c r="K32" s="428"/>
      <c r="L32" s="429"/>
      <c r="M32" s="247"/>
      <c r="R32" s="277" t="b">
        <f t="shared" si="0"/>
        <v>0</v>
      </c>
    </row>
    <row r="33" spans="1:18" ht="12.75">
      <c r="A33" s="234"/>
      <c r="B33" s="238"/>
      <c r="C33" s="253"/>
      <c r="D33" s="268"/>
      <c r="E33" s="245"/>
      <c r="F33" s="427"/>
      <c r="G33" s="428"/>
      <c r="H33" s="428"/>
      <c r="I33" s="428"/>
      <c r="J33" s="428"/>
      <c r="K33" s="428"/>
      <c r="L33" s="429"/>
      <c r="M33" s="247"/>
      <c r="R33" s="277" t="b">
        <f t="shared" si="0"/>
        <v>0</v>
      </c>
    </row>
    <row r="34" spans="1:18" ht="12.75">
      <c r="A34" s="234"/>
      <c r="B34" s="238"/>
      <c r="C34" s="253"/>
      <c r="D34" s="268"/>
      <c r="E34" s="245"/>
      <c r="F34" s="430"/>
      <c r="G34" s="431"/>
      <c r="H34" s="431"/>
      <c r="I34" s="431"/>
      <c r="J34" s="431"/>
      <c r="K34" s="431"/>
      <c r="L34" s="432"/>
      <c r="M34" s="247"/>
      <c r="R34" s="277" t="b">
        <f t="shared" si="0"/>
        <v>0</v>
      </c>
    </row>
    <row r="35" spans="1:13" ht="13.5" thickBot="1">
      <c r="A35" s="234"/>
      <c r="B35" s="238"/>
      <c r="C35" s="266"/>
      <c r="D35" s="267"/>
      <c r="E35" s="279"/>
      <c r="F35" s="280"/>
      <c r="G35" s="281"/>
      <c r="H35" s="281"/>
      <c r="I35" s="281"/>
      <c r="J35" s="281"/>
      <c r="K35" s="281"/>
      <c r="L35" s="281"/>
      <c r="M35" s="247"/>
    </row>
    <row r="36" spans="1:13" ht="12.75" customHeight="1" thickBot="1">
      <c r="A36" s="234"/>
      <c r="B36" s="238"/>
      <c r="C36" s="253"/>
      <c r="D36" s="268"/>
      <c r="E36" s="269"/>
      <c r="F36" s="269"/>
      <c r="G36" s="269"/>
      <c r="H36" s="269"/>
      <c r="I36" s="269"/>
      <c r="J36" s="269"/>
      <c r="K36" s="269"/>
      <c r="L36" s="269"/>
      <c r="M36" s="247"/>
    </row>
    <row r="37" spans="1:18" ht="15.75" customHeight="1" thickBot="1">
      <c r="A37" s="291">
        <f>IF(COUNTA(H37,J37,I39,F42:L50)=0,"","PRINT")</f>
      </c>
      <c r="B37" s="294"/>
      <c r="C37" s="270">
        <f>C21+1</f>
        <v>2</v>
      </c>
      <c r="D37" s="265" t="s">
        <v>727</v>
      </c>
      <c r="E37" s="412" t="str">
        <f>Translations!$B$572</f>
        <v>Measures will be/have been taken:</v>
      </c>
      <c r="F37" s="412"/>
      <c r="G37" s="412"/>
      <c r="H37" s="289"/>
      <c r="I37" s="272" t="str">
        <f>Translations!$B$573</f>
        <v>When?</v>
      </c>
      <c r="J37" s="290"/>
      <c r="K37" s="273"/>
      <c r="L37" s="273"/>
      <c r="M37" s="247"/>
      <c r="N37" s="292">
        <f>IF(AND(COUNTA(H37,J37,I39,F42:L50)&gt;0,COUNTIF(N38:$N$313,"PRINT")=0),"PRINT","")</f>
      </c>
      <c r="Q37" s="274" t="b">
        <f>CNTR_VerImp=EUconst_NotRelevant</f>
        <v>0</v>
      </c>
      <c r="R37" s="274" t="b">
        <f>OR(Q37=TRUE,AND(H37&lt;&gt;"",H37=FALSE))</f>
        <v>0</v>
      </c>
    </row>
    <row r="38" spans="1:13" ht="4.5" customHeight="1">
      <c r="A38" s="234"/>
      <c r="B38" s="238"/>
      <c r="C38" s="264"/>
      <c r="D38" s="268"/>
      <c r="E38" s="273"/>
      <c r="F38" s="273"/>
      <c r="G38" s="273"/>
      <c r="H38" s="273"/>
      <c r="I38" s="273"/>
      <c r="J38" s="273"/>
      <c r="K38" s="273"/>
      <c r="L38" s="273"/>
      <c r="M38" s="247"/>
    </row>
    <row r="39" spans="1:18" ht="15.75" customHeight="1">
      <c r="A39" s="234"/>
      <c r="B39" s="238"/>
      <c r="C39" s="264"/>
      <c r="D39" s="268"/>
      <c r="E39" s="273"/>
      <c r="F39" s="273"/>
      <c r="G39" s="273"/>
      <c r="H39" s="288" t="str">
        <f>Translations!$B$588</f>
        <v>If measures will not be taken, why not?</v>
      </c>
      <c r="I39" s="433"/>
      <c r="J39" s="434"/>
      <c r="K39" s="273"/>
      <c r="L39" s="273"/>
      <c r="M39" s="247"/>
      <c r="R39" s="277" t="b">
        <f>OR(Q37,H37=TRUE)</f>
        <v>0</v>
      </c>
    </row>
    <row r="40" spans="1:13" ht="15.75" customHeight="1">
      <c r="A40" s="234"/>
      <c r="B40" s="238"/>
      <c r="C40" s="264"/>
      <c r="D40" s="265" t="s">
        <v>728</v>
      </c>
      <c r="E40" s="413" t="str">
        <f>Translations!$B$574</f>
        <v>Description:</v>
      </c>
      <c r="F40" s="413"/>
      <c r="G40" s="413"/>
      <c r="H40" s="413"/>
      <c r="I40" s="413"/>
      <c r="J40" s="413"/>
      <c r="K40" s="413"/>
      <c r="L40" s="413"/>
      <c r="M40" s="247"/>
    </row>
    <row r="41" spans="1:18" s="263" customFormat="1" ht="12.75" customHeight="1">
      <c r="A41" s="248"/>
      <c r="B41" s="238"/>
      <c r="C41" s="258"/>
      <c r="D41" s="275"/>
      <c r="E41" s="414" t="str">
        <f>Translations!$B$575</f>
        <v>In case you require more space for the description you may also use external files and reference those here.</v>
      </c>
      <c r="F41" s="414"/>
      <c r="G41" s="414"/>
      <c r="H41" s="414"/>
      <c r="I41" s="414"/>
      <c r="J41" s="414"/>
      <c r="K41" s="414"/>
      <c r="L41" s="276"/>
      <c r="M41" s="294"/>
      <c r="N41" s="231"/>
      <c r="O41" s="260"/>
      <c r="P41" s="260"/>
      <c r="Q41" s="261"/>
      <c r="R41" s="262"/>
    </row>
    <row r="42" spans="1:18" ht="12.75">
      <c r="A42" s="234"/>
      <c r="B42" s="238"/>
      <c r="C42" s="253"/>
      <c r="D42" s="268"/>
      <c r="E42" s="296" t="str">
        <f>Translations!$B$80</f>
        <v>Title:</v>
      </c>
      <c r="F42" s="421"/>
      <c r="G42" s="422"/>
      <c r="H42" s="422"/>
      <c r="I42" s="422"/>
      <c r="J42" s="422"/>
      <c r="K42" s="422"/>
      <c r="L42" s="423"/>
      <c r="M42" s="247"/>
      <c r="R42" s="277" t="b">
        <f>Q37</f>
        <v>0</v>
      </c>
    </row>
    <row r="43" spans="1:18" ht="12.75">
      <c r="A43" s="234"/>
      <c r="B43" s="238"/>
      <c r="C43" s="253"/>
      <c r="D43" s="268"/>
      <c r="E43" s="296" t="str">
        <f>Translations!$B$574</f>
        <v>Description:</v>
      </c>
      <c r="F43" s="435"/>
      <c r="G43" s="425"/>
      <c r="H43" s="425"/>
      <c r="I43" s="425"/>
      <c r="J43" s="425"/>
      <c r="K43" s="425"/>
      <c r="L43" s="426"/>
      <c r="M43" s="247"/>
      <c r="O43" s="278"/>
      <c r="R43" s="277" t="b">
        <f aca="true" t="shared" si="1" ref="R43:R50">R42</f>
        <v>0</v>
      </c>
    </row>
    <row r="44" spans="1:18" ht="12.75">
      <c r="A44" s="234"/>
      <c r="B44" s="238"/>
      <c r="C44" s="253"/>
      <c r="D44" s="268"/>
      <c r="E44" s="245"/>
      <c r="F44" s="427"/>
      <c r="G44" s="428"/>
      <c r="H44" s="428"/>
      <c r="I44" s="428"/>
      <c r="J44" s="428"/>
      <c r="K44" s="428"/>
      <c r="L44" s="429"/>
      <c r="M44" s="247"/>
      <c r="R44" s="277" t="b">
        <f t="shared" si="1"/>
        <v>0</v>
      </c>
    </row>
    <row r="45" spans="1:18" ht="12.75">
      <c r="A45" s="234"/>
      <c r="B45" s="238"/>
      <c r="C45" s="253"/>
      <c r="D45" s="268"/>
      <c r="E45" s="245"/>
      <c r="F45" s="427"/>
      <c r="G45" s="428"/>
      <c r="H45" s="428"/>
      <c r="I45" s="428"/>
      <c r="J45" s="428"/>
      <c r="K45" s="428"/>
      <c r="L45" s="429"/>
      <c r="M45" s="247"/>
      <c r="R45" s="277" t="b">
        <f t="shared" si="1"/>
        <v>0</v>
      </c>
    </row>
    <row r="46" spans="1:18" ht="12.75">
      <c r="A46" s="234"/>
      <c r="B46" s="238"/>
      <c r="C46" s="253"/>
      <c r="D46" s="268"/>
      <c r="E46" s="245"/>
      <c r="F46" s="427"/>
      <c r="G46" s="428"/>
      <c r="H46" s="428"/>
      <c r="I46" s="428"/>
      <c r="J46" s="428"/>
      <c r="K46" s="428"/>
      <c r="L46" s="429"/>
      <c r="M46" s="247"/>
      <c r="R46" s="277" t="b">
        <f t="shared" si="1"/>
        <v>0</v>
      </c>
    </row>
    <row r="47" spans="1:18" ht="12.75">
      <c r="A47" s="234"/>
      <c r="B47" s="238"/>
      <c r="C47" s="253"/>
      <c r="D47" s="268"/>
      <c r="E47" s="245"/>
      <c r="F47" s="427"/>
      <c r="G47" s="428"/>
      <c r="H47" s="428"/>
      <c r="I47" s="428"/>
      <c r="J47" s="428"/>
      <c r="K47" s="428"/>
      <c r="L47" s="429"/>
      <c r="M47" s="247"/>
      <c r="R47" s="277" t="b">
        <f t="shared" si="1"/>
        <v>0</v>
      </c>
    </row>
    <row r="48" spans="1:18" ht="12.75">
      <c r="A48" s="234"/>
      <c r="B48" s="238"/>
      <c r="C48" s="253"/>
      <c r="D48" s="268"/>
      <c r="E48" s="245"/>
      <c r="F48" s="427"/>
      <c r="G48" s="428"/>
      <c r="H48" s="428"/>
      <c r="I48" s="428"/>
      <c r="J48" s="428"/>
      <c r="K48" s="428"/>
      <c r="L48" s="429"/>
      <c r="M48" s="247"/>
      <c r="R48" s="277" t="b">
        <f t="shared" si="1"/>
        <v>0</v>
      </c>
    </row>
    <row r="49" spans="1:18" ht="12.75">
      <c r="A49" s="234"/>
      <c r="B49" s="238"/>
      <c r="C49" s="253"/>
      <c r="D49" s="268"/>
      <c r="E49" s="245"/>
      <c r="F49" s="427"/>
      <c r="G49" s="428"/>
      <c r="H49" s="428"/>
      <c r="I49" s="428"/>
      <c r="J49" s="428"/>
      <c r="K49" s="428"/>
      <c r="L49" s="429"/>
      <c r="M49" s="247"/>
      <c r="R49" s="277" t="b">
        <f t="shared" si="1"/>
        <v>0</v>
      </c>
    </row>
    <row r="50" spans="1:18" ht="12.75">
      <c r="A50" s="234"/>
      <c r="B50" s="238"/>
      <c r="C50" s="253"/>
      <c r="D50" s="268"/>
      <c r="E50" s="245"/>
      <c r="F50" s="430"/>
      <c r="G50" s="431"/>
      <c r="H50" s="431"/>
      <c r="I50" s="431"/>
      <c r="J50" s="431"/>
      <c r="K50" s="431"/>
      <c r="L50" s="432"/>
      <c r="M50" s="247"/>
      <c r="R50" s="277" t="b">
        <f t="shared" si="1"/>
        <v>0</v>
      </c>
    </row>
    <row r="51" spans="1:13" ht="13.5" thickBot="1">
      <c r="A51" s="234"/>
      <c r="B51" s="238"/>
      <c r="C51" s="266"/>
      <c r="D51" s="267"/>
      <c r="E51" s="279"/>
      <c r="F51" s="280"/>
      <c r="G51" s="281"/>
      <c r="H51" s="281"/>
      <c r="I51" s="281"/>
      <c r="J51" s="281"/>
      <c r="K51" s="281"/>
      <c r="L51" s="281"/>
      <c r="M51" s="247"/>
    </row>
    <row r="52" spans="1:13" ht="12.75" customHeight="1" thickBot="1">
      <c r="A52" s="234"/>
      <c r="B52" s="238"/>
      <c r="C52" s="253"/>
      <c r="D52" s="268"/>
      <c r="E52" s="269"/>
      <c r="F52" s="269"/>
      <c r="G52" s="269"/>
      <c r="H52" s="269"/>
      <c r="I52" s="269"/>
      <c r="J52" s="269"/>
      <c r="K52" s="269"/>
      <c r="L52" s="269"/>
      <c r="M52" s="247"/>
    </row>
    <row r="53" spans="1:18" ht="15.75" customHeight="1" thickBot="1">
      <c r="A53" s="291">
        <f>IF(COUNTA(H53,J53,I55,F58:L66)=0,"","PRINT")</f>
      </c>
      <c r="B53" s="294"/>
      <c r="C53" s="270">
        <f>C37+1</f>
        <v>3</v>
      </c>
      <c r="D53" s="265" t="s">
        <v>727</v>
      </c>
      <c r="E53" s="412" t="str">
        <f>Translations!$B$572</f>
        <v>Measures will be/have been taken:</v>
      </c>
      <c r="F53" s="412"/>
      <c r="G53" s="412"/>
      <c r="H53" s="289"/>
      <c r="I53" s="272" t="str">
        <f>Translations!$B$573</f>
        <v>When?</v>
      </c>
      <c r="J53" s="290"/>
      <c r="K53" s="273"/>
      <c r="L53" s="273"/>
      <c r="M53" s="247"/>
      <c r="N53" s="292">
        <f>IF(AND(COUNTA(H53,J53,I55,F58:L66)&gt;0,COUNTIF(N54:$N$313,"PRINT")=0),"PRINT","")</f>
      </c>
      <c r="Q53" s="274" t="b">
        <f>CNTR_VerImp=EUconst_NotRelevant</f>
        <v>0</v>
      </c>
      <c r="R53" s="274" t="b">
        <f>OR(Q53=TRUE,AND(H53&lt;&gt;"",H53=FALSE))</f>
        <v>0</v>
      </c>
    </row>
    <row r="54" spans="1:13" ht="4.5" customHeight="1">
      <c r="A54" s="234"/>
      <c r="B54" s="238"/>
      <c r="C54" s="264"/>
      <c r="D54" s="268"/>
      <c r="E54" s="273"/>
      <c r="F54" s="273"/>
      <c r="G54" s="273"/>
      <c r="H54" s="273"/>
      <c r="I54" s="273"/>
      <c r="J54" s="273"/>
      <c r="K54" s="273"/>
      <c r="L54" s="273"/>
      <c r="M54" s="247"/>
    </row>
    <row r="55" spans="1:18" ht="15.75" customHeight="1">
      <c r="A55" s="234"/>
      <c r="B55" s="238"/>
      <c r="C55" s="264"/>
      <c r="D55" s="268"/>
      <c r="E55" s="273"/>
      <c r="F55" s="273"/>
      <c r="G55" s="273"/>
      <c r="H55" s="288" t="str">
        <f>Translations!$B$588</f>
        <v>If measures will not be taken, why not?</v>
      </c>
      <c r="I55" s="433"/>
      <c r="J55" s="434"/>
      <c r="K55" s="273"/>
      <c r="L55" s="273"/>
      <c r="M55" s="247"/>
      <c r="R55" s="277" t="b">
        <f>OR(Q53,H53=TRUE)</f>
        <v>0</v>
      </c>
    </row>
    <row r="56" spans="1:13" ht="15.75" customHeight="1">
      <c r="A56" s="234"/>
      <c r="B56" s="238"/>
      <c r="C56" s="264"/>
      <c r="D56" s="265" t="s">
        <v>728</v>
      </c>
      <c r="E56" s="413" t="str">
        <f>Translations!$B$574</f>
        <v>Description:</v>
      </c>
      <c r="F56" s="413"/>
      <c r="G56" s="413"/>
      <c r="H56" s="413"/>
      <c r="I56" s="413"/>
      <c r="J56" s="413"/>
      <c r="K56" s="413"/>
      <c r="L56" s="413"/>
      <c r="M56" s="247"/>
    </row>
    <row r="57" spans="1:18" s="263" customFormat="1" ht="12.75" customHeight="1">
      <c r="A57" s="248"/>
      <c r="B57" s="238"/>
      <c r="C57" s="258"/>
      <c r="D57" s="275"/>
      <c r="E57" s="414" t="str">
        <f>Translations!$B$575</f>
        <v>In case you require more space for the description you may also use external files and reference those here.</v>
      </c>
      <c r="F57" s="414"/>
      <c r="G57" s="414"/>
      <c r="H57" s="414"/>
      <c r="I57" s="414"/>
      <c r="J57" s="414"/>
      <c r="K57" s="414"/>
      <c r="L57" s="276"/>
      <c r="M57" s="294"/>
      <c r="N57" s="231"/>
      <c r="O57" s="260"/>
      <c r="P57" s="260"/>
      <c r="Q57" s="261"/>
      <c r="R57" s="262"/>
    </row>
    <row r="58" spans="1:18" ht="12.75">
      <c r="A58" s="234"/>
      <c r="B58" s="238"/>
      <c r="C58" s="253"/>
      <c r="D58" s="268"/>
      <c r="E58" s="296" t="str">
        <f>Translations!$B$80</f>
        <v>Title:</v>
      </c>
      <c r="F58" s="421"/>
      <c r="G58" s="422"/>
      <c r="H58" s="422"/>
      <c r="I58" s="422"/>
      <c r="J58" s="422"/>
      <c r="K58" s="422"/>
      <c r="L58" s="423"/>
      <c r="M58" s="247"/>
      <c r="R58" s="277" t="b">
        <f>Q53</f>
        <v>0</v>
      </c>
    </row>
    <row r="59" spans="1:18" ht="12.75">
      <c r="A59" s="234"/>
      <c r="B59" s="238"/>
      <c r="C59" s="253"/>
      <c r="D59" s="268"/>
      <c r="E59" s="296" t="str">
        <f>Translations!$B$574</f>
        <v>Description:</v>
      </c>
      <c r="F59" s="435"/>
      <c r="G59" s="425"/>
      <c r="H59" s="425"/>
      <c r="I59" s="425"/>
      <c r="J59" s="425"/>
      <c r="K59" s="425"/>
      <c r="L59" s="426"/>
      <c r="M59" s="247"/>
      <c r="O59" s="278"/>
      <c r="R59" s="277" t="b">
        <f aca="true" t="shared" si="2" ref="R59:R66">R58</f>
        <v>0</v>
      </c>
    </row>
    <row r="60" spans="1:18" ht="12.75">
      <c r="A60" s="234"/>
      <c r="B60" s="238"/>
      <c r="C60" s="253"/>
      <c r="D60" s="268"/>
      <c r="E60" s="245"/>
      <c r="F60" s="427"/>
      <c r="G60" s="428"/>
      <c r="H60" s="428"/>
      <c r="I60" s="428"/>
      <c r="J60" s="428"/>
      <c r="K60" s="428"/>
      <c r="L60" s="429"/>
      <c r="M60" s="247"/>
      <c r="R60" s="277" t="b">
        <f t="shared" si="2"/>
        <v>0</v>
      </c>
    </row>
    <row r="61" spans="1:18" ht="12.75">
      <c r="A61" s="234"/>
      <c r="B61" s="238"/>
      <c r="C61" s="253"/>
      <c r="D61" s="268"/>
      <c r="E61" s="245"/>
      <c r="F61" s="427"/>
      <c r="G61" s="428"/>
      <c r="H61" s="428"/>
      <c r="I61" s="428"/>
      <c r="J61" s="428"/>
      <c r="K61" s="428"/>
      <c r="L61" s="429"/>
      <c r="M61" s="247"/>
      <c r="R61" s="277" t="b">
        <f t="shared" si="2"/>
        <v>0</v>
      </c>
    </row>
    <row r="62" spans="1:18" ht="12.75">
      <c r="A62" s="234"/>
      <c r="B62" s="238"/>
      <c r="C62" s="253"/>
      <c r="D62" s="268"/>
      <c r="E62" s="245"/>
      <c r="F62" s="427"/>
      <c r="G62" s="428"/>
      <c r="H62" s="428"/>
      <c r="I62" s="428"/>
      <c r="J62" s="428"/>
      <c r="K62" s="428"/>
      <c r="L62" s="429"/>
      <c r="M62" s="247"/>
      <c r="R62" s="277" t="b">
        <f t="shared" si="2"/>
        <v>0</v>
      </c>
    </row>
    <row r="63" spans="1:18" ht="12.75">
      <c r="A63" s="234"/>
      <c r="B63" s="238"/>
      <c r="C63" s="253"/>
      <c r="D63" s="268"/>
      <c r="E63" s="245"/>
      <c r="F63" s="427"/>
      <c r="G63" s="428"/>
      <c r="H63" s="428"/>
      <c r="I63" s="428"/>
      <c r="J63" s="428"/>
      <c r="K63" s="428"/>
      <c r="L63" s="429"/>
      <c r="M63" s="247"/>
      <c r="R63" s="277" t="b">
        <f t="shared" si="2"/>
        <v>0</v>
      </c>
    </row>
    <row r="64" spans="1:18" ht="12.75">
      <c r="A64" s="234"/>
      <c r="B64" s="238"/>
      <c r="C64" s="253"/>
      <c r="D64" s="268"/>
      <c r="E64" s="245"/>
      <c r="F64" s="427"/>
      <c r="G64" s="428"/>
      <c r="H64" s="428"/>
      <c r="I64" s="428"/>
      <c r="J64" s="428"/>
      <c r="K64" s="428"/>
      <c r="L64" s="429"/>
      <c r="M64" s="247"/>
      <c r="R64" s="277" t="b">
        <f t="shared" si="2"/>
        <v>0</v>
      </c>
    </row>
    <row r="65" spans="1:18" ht="12.75">
      <c r="A65" s="234"/>
      <c r="B65" s="238"/>
      <c r="C65" s="253"/>
      <c r="D65" s="268"/>
      <c r="E65" s="245"/>
      <c r="F65" s="427"/>
      <c r="G65" s="428"/>
      <c r="H65" s="428"/>
      <c r="I65" s="428"/>
      <c r="J65" s="428"/>
      <c r="K65" s="428"/>
      <c r="L65" s="429"/>
      <c r="M65" s="247"/>
      <c r="R65" s="277" t="b">
        <f t="shared" si="2"/>
        <v>0</v>
      </c>
    </row>
    <row r="66" spans="1:18" ht="12.75">
      <c r="A66" s="234"/>
      <c r="B66" s="238"/>
      <c r="C66" s="253"/>
      <c r="D66" s="268"/>
      <c r="E66" s="245"/>
      <c r="F66" s="430"/>
      <c r="G66" s="431"/>
      <c r="H66" s="431"/>
      <c r="I66" s="431"/>
      <c r="J66" s="431"/>
      <c r="K66" s="431"/>
      <c r="L66" s="432"/>
      <c r="M66" s="247"/>
      <c r="R66" s="277" t="b">
        <f t="shared" si="2"/>
        <v>0</v>
      </c>
    </row>
    <row r="67" spans="1:13" ht="13.5" thickBot="1">
      <c r="A67" s="234"/>
      <c r="B67" s="238"/>
      <c r="C67" s="266"/>
      <c r="D67" s="267"/>
      <c r="E67" s="279"/>
      <c r="F67" s="280"/>
      <c r="G67" s="281"/>
      <c r="H67" s="281"/>
      <c r="I67" s="281"/>
      <c r="J67" s="281"/>
      <c r="K67" s="281"/>
      <c r="L67" s="281"/>
      <c r="M67" s="247"/>
    </row>
    <row r="68" spans="1:13" ht="12.75" customHeight="1" thickBot="1">
      <c r="A68" s="234"/>
      <c r="B68" s="238"/>
      <c r="C68" s="253"/>
      <c r="D68" s="268"/>
      <c r="E68" s="269"/>
      <c r="F68" s="269"/>
      <c r="G68" s="269"/>
      <c r="H68" s="269"/>
      <c r="I68" s="269"/>
      <c r="J68" s="269"/>
      <c r="K68" s="269"/>
      <c r="L68" s="269"/>
      <c r="M68" s="247"/>
    </row>
    <row r="69" spans="1:18" ht="15.75" customHeight="1" thickBot="1">
      <c r="A69" s="291">
        <f>IF(COUNTA(H69,J69,I71,F74:L82)=0,"","PRINT")</f>
      </c>
      <c r="B69" s="294"/>
      <c r="C69" s="270">
        <f>C53+1</f>
        <v>4</v>
      </c>
      <c r="D69" s="265" t="s">
        <v>727</v>
      </c>
      <c r="E69" s="412" t="str">
        <f>Translations!$B$572</f>
        <v>Measures will be/have been taken:</v>
      </c>
      <c r="F69" s="412"/>
      <c r="G69" s="412"/>
      <c r="H69" s="289"/>
      <c r="I69" s="272" t="str">
        <f>Translations!$B$573</f>
        <v>When?</v>
      </c>
      <c r="J69" s="290"/>
      <c r="K69" s="273"/>
      <c r="L69" s="273"/>
      <c r="M69" s="247"/>
      <c r="N69" s="292">
        <f>IF(AND(COUNTA(H69,J69,I71,F74:L82)&gt;0,COUNTIF(N70:$N$313,"PRINT")=0),"PRINT","")</f>
      </c>
      <c r="Q69" s="274" t="b">
        <f>CNTR_VerImp=EUconst_NotRelevant</f>
        <v>0</v>
      </c>
      <c r="R69" s="274" t="b">
        <f>OR(Q69=TRUE,AND(H69&lt;&gt;"",H69=FALSE))</f>
        <v>0</v>
      </c>
    </row>
    <row r="70" spans="1:13" ht="4.5" customHeight="1">
      <c r="A70" s="234"/>
      <c r="B70" s="238"/>
      <c r="C70" s="264"/>
      <c r="D70" s="268"/>
      <c r="E70" s="273"/>
      <c r="F70" s="273"/>
      <c r="G70" s="273"/>
      <c r="H70" s="273"/>
      <c r="I70" s="273"/>
      <c r="J70" s="273"/>
      <c r="K70" s="273"/>
      <c r="L70" s="273"/>
      <c r="M70" s="247"/>
    </row>
    <row r="71" spans="1:18" ht="15.75" customHeight="1">
      <c r="A71" s="234"/>
      <c r="B71" s="238"/>
      <c r="C71" s="264"/>
      <c r="D71" s="268"/>
      <c r="E71" s="273"/>
      <c r="F71" s="273"/>
      <c r="G71" s="273"/>
      <c r="H71" s="288" t="str">
        <f>Translations!$B$588</f>
        <v>If measures will not be taken, why not?</v>
      </c>
      <c r="I71" s="433"/>
      <c r="J71" s="434"/>
      <c r="K71" s="273"/>
      <c r="L71" s="273"/>
      <c r="M71" s="247"/>
      <c r="R71" s="277" t="b">
        <f>OR(Q69,H69=TRUE)</f>
        <v>0</v>
      </c>
    </row>
    <row r="72" spans="1:13" ht="15.75" customHeight="1">
      <c r="A72" s="234"/>
      <c r="B72" s="238"/>
      <c r="C72" s="264"/>
      <c r="D72" s="265" t="s">
        <v>728</v>
      </c>
      <c r="E72" s="413" t="str">
        <f>Translations!$B$574</f>
        <v>Description:</v>
      </c>
      <c r="F72" s="413"/>
      <c r="G72" s="413"/>
      <c r="H72" s="413"/>
      <c r="I72" s="413"/>
      <c r="J72" s="413"/>
      <c r="K72" s="413"/>
      <c r="L72" s="413"/>
      <c r="M72" s="247"/>
    </row>
    <row r="73" spans="1:18" s="263" customFormat="1" ht="12.75" customHeight="1">
      <c r="A73" s="248"/>
      <c r="B73" s="238"/>
      <c r="C73" s="258"/>
      <c r="D73" s="275"/>
      <c r="E73" s="414" t="str">
        <f>Translations!$B$575</f>
        <v>In case you require more space for the description you may also use external files and reference those here.</v>
      </c>
      <c r="F73" s="414"/>
      <c r="G73" s="414"/>
      <c r="H73" s="414"/>
      <c r="I73" s="414"/>
      <c r="J73" s="414"/>
      <c r="K73" s="414"/>
      <c r="L73" s="276"/>
      <c r="M73" s="294"/>
      <c r="N73" s="231"/>
      <c r="O73" s="260"/>
      <c r="P73" s="260"/>
      <c r="Q73" s="261"/>
      <c r="R73" s="262"/>
    </row>
    <row r="74" spans="1:18" ht="12.75">
      <c r="A74" s="234"/>
      <c r="B74" s="238"/>
      <c r="C74" s="253"/>
      <c r="D74" s="268"/>
      <c r="E74" s="296" t="str">
        <f>Translations!$B$80</f>
        <v>Title:</v>
      </c>
      <c r="F74" s="421"/>
      <c r="G74" s="422"/>
      <c r="H74" s="422"/>
      <c r="I74" s="422"/>
      <c r="J74" s="422"/>
      <c r="K74" s="422"/>
      <c r="L74" s="423"/>
      <c r="M74" s="247"/>
      <c r="R74" s="277" t="b">
        <f>Q69</f>
        <v>0</v>
      </c>
    </row>
    <row r="75" spans="1:18" ht="12.75">
      <c r="A75" s="234"/>
      <c r="B75" s="238"/>
      <c r="C75" s="253"/>
      <c r="D75" s="268"/>
      <c r="E75" s="296" t="str">
        <f>Translations!$B$574</f>
        <v>Description:</v>
      </c>
      <c r="F75" s="435"/>
      <c r="G75" s="425"/>
      <c r="H75" s="425"/>
      <c r="I75" s="425"/>
      <c r="J75" s="425"/>
      <c r="K75" s="425"/>
      <c r="L75" s="426"/>
      <c r="M75" s="247"/>
      <c r="O75" s="278"/>
      <c r="R75" s="277" t="b">
        <f aca="true" t="shared" si="3" ref="R75:R82">R74</f>
        <v>0</v>
      </c>
    </row>
    <row r="76" spans="1:18" ht="12.75">
      <c r="A76" s="234"/>
      <c r="B76" s="238"/>
      <c r="C76" s="253"/>
      <c r="D76" s="268"/>
      <c r="E76" s="245"/>
      <c r="F76" s="427"/>
      <c r="G76" s="428"/>
      <c r="H76" s="428"/>
      <c r="I76" s="428"/>
      <c r="J76" s="428"/>
      <c r="K76" s="428"/>
      <c r="L76" s="429"/>
      <c r="M76" s="247"/>
      <c r="R76" s="277" t="b">
        <f t="shared" si="3"/>
        <v>0</v>
      </c>
    </row>
    <row r="77" spans="1:18" ht="12.75">
      <c r="A77" s="234"/>
      <c r="B77" s="238"/>
      <c r="C77" s="253"/>
      <c r="D77" s="268"/>
      <c r="E77" s="245"/>
      <c r="F77" s="427"/>
      <c r="G77" s="428"/>
      <c r="H77" s="428"/>
      <c r="I77" s="428"/>
      <c r="J77" s="428"/>
      <c r="K77" s="428"/>
      <c r="L77" s="429"/>
      <c r="M77" s="247"/>
      <c r="R77" s="277" t="b">
        <f t="shared" si="3"/>
        <v>0</v>
      </c>
    </row>
    <row r="78" spans="1:18" ht="12.75">
      <c r="A78" s="234"/>
      <c r="B78" s="238"/>
      <c r="C78" s="253"/>
      <c r="D78" s="268"/>
      <c r="E78" s="245"/>
      <c r="F78" s="427"/>
      <c r="G78" s="428"/>
      <c r="H78" s="428"/>
      <c r="I78" s="428"/>
      <c r="J78" s="428"/>
      <c r="K78" s="428"/>
      <c r="L78" s="429"/>
      <c r="M78" s="247"/>
      <c r="R78" s="277" t="b">
        <f t="shared" si="3"/>
        <v>0</v>
      </c>
    </row>
    <row r="79" spans="1:18" ht="12.75">
      <c r="A79" s="234"/>
      <c r="B79" s="238"/>
      <c r="C79" s="253"/>
      <c r="D79" s="268"/>
      <c r="E79" s="245"/>
      <c r="F79" s="427"/>
      <c r="G79" s="428"/>
      <c r="H79" s="428"/>
      <c r="I79" s="428"/>
      <c r="J79" s="428"/>
      <c r="K79" s="428"/>
      <c r="L79" s="429"/>
      <c r="M79" s="247"/>
      <c r="R79" s="277" t="b">
        <f t="shared" si="3"/>
        <v>0</v>
      </c>
    </row>
    <row r="80" spans="1:18" ht="12.75">
      <c r="A80" s="234"/>
      <c r="B80" s="238"/>
      <c r="C80" s="253"/>
      <c r="D80" s="268"/>
      <c r="E80" s="245"/>
      <c r="F80" s="427"/>
      <c r="G80" s="428"/>
      <c r="H80" s="428"/>
      <c r="I80" s="428"/>
      <c r="J80" s="428"/>
      <c r="K80" s="428"/>
      <c r="L80" s="429"/>
      <c r="M80" s="247"/>
      <c r="R80" s="277" t="b">
        <f t="shared" si="3"/>
        <v>0</v>
      </c>
    </row>
    <row r="81" spans="1:18" ht="12.75">
      <c r="A81" s="234"/>
      <c r="B81" s="238"/>
      <c r="C81" s="253"/>
      <c r="D81" s="268"/>
      <c r="E81" s="245"/>
      <c r="F81" s="427"/>
      <c r="G81" s="428"/>
      <c r="H81" s="428"/>
      <c r="I81" s="428"/>
      <c r="J81" s="428"/>
      <c r="K81" s="428"/>
      <c r="L81" s="429"/>
      <c r="M81" s="247"/>
      <c r="R81" s="277" t="b">
        <f t="shared" si="3"/>
        <v>0</v>
      </c>
    </row>
    <row r="82" spans="1:18" ht="12.75">
      <c r="A82" s="234"/>
      <c r="B82" s="238"/>
      <c r="C82" s="253"/>
      <c r="D82" s="268"/>
      <c r="E82" s="245"/>
      <c r="F82" s="430"/>
      <c r="G82" s="431"/>
      <c r="H82" s="431"/>
      <c r="I82" s="431"/>
      <c r="J82" s="431"/>
      <c r="K82" s="431"/>
      <c r="L82" s="432"/>
      <c r="M82" s="247"/>
      <c r="R82" s="277" t="b">
        <f t="shared" si="3"/>
        <v>0</v>
      </c>
    </row>
    <row r="83" spans="1:13" ht="13.5" thickBot="1">
      <c r="A83" s="234"/>
      <c r="B83" s="238"/>
      <c r="C83" s="266"/>
      <c r="D83" s="267"/>
      <c r="E83" s="279"/>
      <c r="F83" s="280"/>
      <c r="G83" s="281"/>
      <c r="H83" s="281"/>
      <c r="I83" s="281"/>
      <c r="J83" s="281"/>
      <c r="K83" s="281"/>
      <c r="L83" s="281"/>
      <c r="M83" s="247"/>
    </row>
    <row r="84" spans="1:13" ht="12.75" customHeight="1" thickBot="1">
      <c r="A84" s="234"/>
      <c r="B84" s="238"/>
      <c r="C84" s="253"/>
      <c r="D84" s="268"/>
      <c r="E84" s="269"/>
      <c r="F84" s="269"/>
      <c r="G84" s="269"/>
      <c r="H84" s="269"/>
      <c r="I84" s="269"/>
      <c r="J84" s="269"/>
      <c r="K84" s="269"/>
      <c r="L84" s="269"/>
      <c r="M84" s="247"/>
    </row>
    <row r="85" spans="1:18" ht="15.75" customHeight="1" thickBot="1">
      <c r="A85" s="291">
        <f>IF(COUNTA(H85,J85,I87,F90:L98)=0,"","PRINT")</f>
      </c>
      <c r="B85" s="294"/>
      <c r="C85" s="270">
        <f>C69+1</f>
        <v>5</v>
      </c>
      <c r="D85" s="265" t="s">
        <v>727</v>
      </c>
      <c r="E85" s="412" t="str">
        <f>Translations!$B$572</f>
        <v>Measures will be/have been taken:</v>
      </c>
      <c r="F85" s="412"/>
      <c r="G85" s="412"/>
      <c r="H85" s="289"/>
      <c r="I85" s="272" t="str">
        <f>Translations!$B$573</f>
        <v>When?</v>
      </c>
      <c r="J85" s="290"/>
      <c r="K85" s="273"/>
      <c r="L85" s="273"/>
      <c r="M85" s="247"/>
      <c r="N85" s="292">
        <f>IF(AND(COUNTA(H85,J85,I87,F90:L98)&gt;0,COUNTIF(N86:$N$313,"PRINT")=0),"PRINT","")</f>
      </c>
      <c r="Q85" s="274" t="b">
        <f>CNTR_VerImp=EUconst_NotRelevant</f>
        <v>0</v>
      </c>
      <c r="R85" s="274" t="b">
        <f>OR(Q85=TRUE,AND(H85&lt;&gt;"",H85=FALSE))</f>
        <v>0</v>
      </c>
    </row>
    <row r="86" spans="1:13" ht="4.5" customHeight="1">
      <c r="A86" s="234"/>
      <c r="B86" s="238"/>
      <c r="C86" s="264"/>
      <c r="D86" s="268"/>
      <c r="E86" s="273"/>
      <c r="F86" s="273"/>
      <c r="G86" s="273"/>
      <c r="H86" s="273"/>
      <c r="I86" s="273"/>
      <c r="J86" s="273"/>
      <c r="K86" s="273"/>
      <c r="L86" s="273"/>
      <c r="M86" s="247"/>
    </row>
    <row r="87" spans="1:18" ht="15.75" customHeight="1">
      <c r="A87" s="234"/>
      <c r="B87" s="238"/>
      <c r="C87" s="264"/>
      <c r="D87" s="268"/>
      <c r="E87" s="273"/>
      <c r="F87" s="273"/>
      <c r="G87" s="273"/>
      <c r="H87" s="288" t="str">
        <f>Translations!$B$588</f>
        <v>If measures will not be taken, why not?</v>
      </c>
      <c r="I87" s="433"/>
      <c r="J87" s="434"/>
      <c r="K87" s="273"/>
      <c r="L87" s="273"/>
      <c r="M87" s="247"/>
      <c r="R87" s="277" t="b">
        <f>OR(Q85,H85=TRUE)</f>
        <v>0</v>
      </c>
    </row>
    <row r="88" spans="1:13" ht="15.75" customHeight="1">
      <c r="A88" s="234"/>
      <c r="B88" s="238"/>
      <c r="C88" s="264"/>
      <c r="D88" s="265" t="s">
        <v>728</v>
      </c>
      <c r="E88" s="413" t="str">
        <f>Translations!$B$574</f>
        <v>Description:</v>
      </c>
      <c r="F88" s="413"/>
      <c r="G88" s="413"/>
      <c r="H88" s="413"/>
      <c r="I88" s="413"/>
      <c r="J88" s="413"/>
      <c r="K88" s="413"/>
      <c r="L88" s="413"/>
      <c r="M88" s="247"/>
    </row>
    <row r="89" spans="1:18" s="263" customFormat="1" ht="12.75" customHeight="1">
      <c r="A89" s="248"/>
      <c r="B89" s="238"/>
      <c r="C89" s="258"/>
      <c r="D89" s="275"/>
      <c r="E89" s="414" t="str">
        <f>Translations!$B$575</f>
        <v>In case you require more space for the description you may also use external files and reference those here.</v>
      </c>
      <c r="F89" s="414"/>
      <c r="G89" s="414"/>
      <c r="H89" s="414"/>
      <c r="I89" s="414"/>
      <c r="J89" s="414"/>
      <c r="K89" s="414"/>
      <c r="L89" s="276"/>
      <c r="M89" s="294"/>
      <c r="N89" s="231"/>
      <c r="O89" s="260"/>
      <c r="P89" s="260"/>
      <c r="Q89" s="261"/>
      <c r="R89" s="262"/>
    </row>
    <row r="90" spans="1:18" ht="12.75">
      <c r="A90" s="234"/>
      <c r="B90" s="238"/>
      <c r="C90" s="253"/>
      <c r="D90" s="268"/>
      <c r="E90" s="296" t="str">
        <f>Translations!$B$80</f>
        <v>Title:</v>
      </c>
      <c r="F90" s="421"/>
      <c r="G90" s="422"/>
      <c r="H90" s="422"/>
      <c r="I90" s="422"/>
      <c r="J90" s="422"/>
      <c r="K90" s="422"/>
      <c r="L90" s="423"/>
      <c r="M90" s="247"/>
      <c r="R90" s="277" t="b">
        <f>Q85</f>
        <v>0</v>
      </c>
    </row>
    <row r="91" spans="1:18" ht="12.75">
      <c r="A91" s="234"/>
      <c r="B91" s="238"/>
      <c r="C91" s="253"/>
      <c r="D91" s="268"/>
      <c r="E91" s="296" t="str">
        <f>Translations!$B$574</f>
        <v>Description:</v>
      </c>
      <c r="F91" s="435"/>
      <c r="G91" s="425"/>
      <c r="H91" s="425"/>
      <c r="I91" s="425"/>
      <c r="J91" s="425"/>
      <c r="K91" s="425"/>
      <c r="L91" s="426"/>
      <c r="M91" s="247"/>
      <c r="O91" s="278"/>
      <c r="R91" s="277" t="b">
        <f aca="true" t="shared" si="4" ref="R91:R98">R90</f>
        <v>0</v>
      </c>
    </row>
    <row r="92" spans="1:18" ht="12.75">
      <c r="A92" s="234"/>
      <c r="B92" s="238"/>
      <c r="C92" s="253"/>
      <c r="D92" s="268"/>
      <c r="E92" s="245"/>
      <c r="F92" s="427"/>
      <c r="G92" s="428"/>
      <c r="H92" s="428"/>
      <c r="I92" s="428"/>
      <c r="J92" s="428"/>
      <c r="K92" s="428"/>
      <c r="L92" s="429"/>
      <c r="M92" s="247"/>
      <c r="R92" s="277" t="b">
        <f t="shared" si="4"/>
        <v>0</v>
      </c>
    </row>
    <row r="93" spans="1:18" ht="12.75">
      <c r="A93" s="234"/>
      <c r="B93" s="238"/>
      <c r="C93" s="253"/>
      <c r="D93" s="268"/>
      <c r="E93" s="245"/>
      <c r="F93" s="427"/>
      <c r="G93" s="428"/>
      <c r="H93" s="428"/>
      <c r="I93" s="428"/>
      <c r="J93" s="428"/>
      <c r="K93" s="428"/>
      <c r="L93" s="429"/>
      <c r="M93" s="247"/>
      <c r="R93" s="277" t="b">
        <f t="shared" si="4"/>
        <v>0</v>
      </c>
    </row>
    <row r="94" spans="1:18" ht="12.75">
      <c r="A94" s="234"/>
      <c r="B94" s="238"/>
      <c r="C94" s="253"/>
      <c r="D94" s="268"/>
      <c r="E94" s="245"/>
      <c r="F94" s="427"/>
      <c r="G94" s="428"/>
      <c r="H94" s="428"/>
      <c r="I94" s="428"/>
      <c r="J94" s="428"/>
      <c r="K94" s="428"/>
      <c r="L94" s="429"/>
      <c r="M94" s="247"/>
      <c r="R94" s="277" t="b">
        <f t="shared" si="4"/>
        <v>0</v>
      </c>
    </row>
    <row r="95" spans="1:18" ht="12.75">
      <c r="A95" s="234"/>
      <c r="B95" s="238"/>
      <c r="C95" s="253"/>
      <c r="D95" s="268"/>
      <c r="E95" s="245"/>
      <c r="F95" s="427"/>
      <c r="G95" s="428"/>
      <c r="H95" s="428"/>
      <c r="I95" s="428"/>
      <c r="J95" s="428"/>
      <c r="K95" s="428"/>
      <c r="L95" s="429"/>
      <c r="M95" s="247"/>
      <c r="R95" s="277" t="b">
        <f t="shared" si="4"/>
        <v>0</v>
      </c>
    </row>
    <row r="96" spans="1:18" ht="12.75">
      <c r="A96" s="234"/>
      <c r="B96" s="238"/>
      <c r="C96" s="253"/>
      <c r="D96" s="268"/>
      <c r="E96" s="245"/>
      <c r="F96" s="427"/>
      <c r="G96" s="428"/>
      <c r="H96" s="428"/>
      <c r="I96" s="428"/>
      <c r="J96" s="428"/>
      <c r="K96" s="428"/>
      <c r="L96" s="429"/>
      <c r="M96" s="247"/>
      <c r="R96" s="277" t="b">
        <f t="shared" si="4"/>
        <v>0</v>
      </c>
    </row>
    <row r="97" spans="1:18" ht="12.75">
      <c r="A97" s="234"/>
      <c r="B97" s="238"/>
      <c r="C97" s="253"/>
      <c r="D97" s="268"/>
      <c r="E97" s="245"/>
      <c r="F97" s="427"/>
      <c r="G97" s="428"/>
      <c r="H97" s="428"/>
      <c r="I97" s="428"/>
      <c r="J97" s="428"/>
      <c r="K97" s="428"/>
      <c r="L97" s="429"/>
      <c r="M97" s="247"/>
      <c r="R97" s="277" t="b">
        <f t="shared" si="4"/>
        <v>0</v>
      </c>
    </row>
    <row r="98" spans="1:18" ht="12.75">
      <c r="A98" s="234"/>
      <c r="B98" s="238"/>
      <c r="C98" s="253"/>
      <c r="D98" s="268"/>
      <c r="E98" s="245"/>
      <c r="F98" s="430"/>
      <c r="G98" s="431"/>
      <c r="H98" s="431"/>
      <c r="I98" s="431"/>
      <c r="J98" s="431"/>
      <c r="K98" s="431"/>
      <c r="L98" s="432"/>
      <c r="M98" s="247"/>
      <c r="R98" s="277" t="b">
        <f t="shared" si="4"/>
        <v>0</v>
      </c>
    </row>
    <row r="99" spans="1:13" ht="13.5" thickBot="1">
      <c r="A99" s="234"/>
      <c r="B99" s="238"/>
      <c r="C99" s="266"/>
      <c r="D99" s="267"/>
      <c r="E99" s="279"/>
      <c r="F99" s="280"/>
      <c r="G99" s="281"/>
      <c r="H99" s="281"/>
      <c r="I99" s="281"/>
      <c r="J99" s="281"/>
      <c r="K99" s="281"/>
      <c r="L99" s="281"/>
      <c r="M99" s="247"/>
    </row>
    <row r="100" spans="1:13" ht="12.75" customHeight="1" thickBot="1">
      <c r="A100" s="234"/>
      <c r="B100" s="238"/>
      <c r="C100" s="253"/>
      <c r="D100" s="268"/>
      <c r="E100" s="269"/>
      <c r="F100" s="269"/>
      <c r="G100" s="269"/>
      <c r="H100" s="269"/>
      <c r="I100" s="269"/>
      <c r="J100" s="269"/>
      <c r="K100" s="269"/>
      <c r="L100" s="269"/>
      <c r="M100" s="247"/>
    </row>
    <row r="101" spans="1:18" ht="15.75" customHeight="1" thickBot="1">
      <c r="A101" s="291">
        <f>IF(COUNTA(H101,J101,I103,F106:L114)=0,"","PRINT")</f>
      </c>
      <c r="B101" s="294"/>
      <c r="C101" s="270">
        <f>C85+1</f>
        <v>6</v>
      </c>
      <c r="D101" s="265" t="s">
        <v>727</v>
      </c>
      <c r="E101" s="412" t="str">
        <f>Translations!$B$572</f>
        <v>Measures will be/have been taken:</v>
      </c>
      <c r="F101" s="412"/>
      <c r="G101" s="412"/>
      <c r="H101" s="289"/>
      <c r="I101" s="272" t="str">
        <f>Translations!$B$573</f>
        <v>When?</v>
      </c>
      <c r="J101" s="290"/>
      <c r="K101" s="273"/>
      <c r="L101" s="273"/>
      <c r="M101" s="247"/>
      <c r="N101" s="292">
        <f>IF(AND(COUNTA(H101,J101,I103,F106:L114)&gt;0,COUNTIF(N102:$N$313,"PRINT")=0),"PRINT","")</f>
      </c>
      <c r="Q101" s="274" t="b">
        <f>CNTR_VerImp=EUconst_NotRelevant</f>
        <v>0</v>
      </c>
      <c r="R101" s="274" t="b">
        <f>OR(Q101=TRUE,AND(H101&lt;&gt;"",H101=FALSE))</f>
        <v>0</v>
      </c>
    </row>
    <row r="102" spans="1:13" ht="4.5" customHeight="1">
      <c r="A102" s="234"/>
      <c r="B102" s="238"/>
      <c r="C102" s="264"/>
      <c r="D102" s="268"/>
      <c r="E102" s="273"/>
      <c r="F102" s="273"/>
      <c r="G102" s="273"/>
      <c r="H102" s="273"/>
      <c r="I102" s="273"/>
      <c r="J102" s="273"/>
      <c r="K102" s="273"/>
      <c r="L102" s="273"/>
      <c r="M102" s="247"/>
    </row>
    <row r="103" spans="1:18" ht="15.75" customHeight="1">
      <c r="A103" s="234"/>
      <c r="B103" s="238"/>
      <c r="C103" s="264"/>
      <c r="D103" s="268"/>
      <c r="E103" s="273"/>
      <c r="F103" s="273"/>
      <c r="G103" s="273"/>
      <c r="H103" s="288" t="str">
        <f>Translations!$B$588</f>
        <v>If measures will not be taken, why not?</v>
      </c>
      <c r="I103" s="433"/>
      <c r="J103" s="434"/>
      <c r="K103" s="273"/>
      <c r="L103" s="273"/>
      <c r="M103" s="247"/>
      <c r="R103" s="277" t="b">
        <f>OR(Q101,H101=TRUE)</f>
        <v>0</v>
      </c>
    </row>
    <row r="104" spans="1:13" ht="15.75" customHeight="1">
      <c r="A104" s="234"/>
      <c r="B104" s="238"/>
      <c r="C104" s="264"/>
      <c r="D104" s="265" t="s">
        <v>728</v>
      </c>
      <c r="E104" s="413" t="str">
        <f>Translations!$B$574</f>
        <v>Description:</v>
      </c>
      <c r="F104" s="413"/>
      <c r="G104" s="413"/>
      <c r="H104" s="413"/>
      <c r="I104" s="413"/>
      <c r="J104" s="413"/>
      <c r="K104" s="413"/>
      <c r="L104" s="413"/>
      <c r="M104" s="247"/>
    </row>
    <row r="105" spans="1:18" s="263" customFormat="1" ht="12.75" customHeight="1">
      <c r="A105" s="248"/>
      <c r="B105" s="238"/>
      <c r="C105" s="258"/>
      <c r="D105" s="275"/>
      <c r="E105" s="414" t="str">
        <f>Translations!$B$575</f>
        <v>In case you require more space for the description you may also use external files and reference those here.</v>
      </c>
      <c r="F105" s="414"/>
      <c r="G105" s="414"/>
      <c r="H105" s="414"/>
      <c r="I105" s="414"/>
      <c r="J105" s="414"/>
      <c r="K105" s="414"/>
      <c r="L105" s="276"/>
      <c r="M105" s="294"/>
      <c r="N105" s="231"/>
      <c r="O105" s="260"/>
      <c r="P105" s="260"/>
      <c r="Q105" s="261"/>
      <c r="R105" s="262"/>
    </row>
    <row r="106" spans="1:18" ht="12.75">
      <c r="A106" s="234"/>
      <c r="B106" s="238"/>
      <c r="C106" s="253"/>
      <c r="D106" s="268"/>
      <c r="E106" s="296" t="str">
        <f>Translations!$B$80</f>
        <v>Title:</v>
      </c>
      <c r="F106" s="421"/>
      <c r="G106" s="422"/>
      <c r="H106" s="422"/>
      <c r="I106" s="422"/>
      <c r="J106" s="422"/>
      <c r="K106" s="422"/>
      <c r="L106" s="423"/>
      <c r="M106" s="247"/>
      <c r="R106" s="277" t="b">
        <f>Q101</f>
        <v>0</v>
      </c>
    </row>
    <row r="107" spans="1:18" ht="12.75">
      <c r="A107" s="234"/>
      <c r="B107" s="238"/>
      <c r="C107" s="253"/>
      <c r="D107" s="268"/>
      <c r="E107" s="296" t="str">
        <f>Translations!$B$574</f>
        <v>Description:</v>
      </c>
      <c r="F107" s="435"/>
      <c r="G107" s="425"/>
      <c r="H107" s="425"/>
      <c r="I107" s="425"/>
      <c r="J107" s="425"/>
      <c r="K107" s="425"/>
      <c r="L107" s="426"/>
      <c r="M107" s="247"/>
      <c r="O107" s="278"/>
      <c r="R107" s="277" t="b">
        <f aca="true" t="shared" si="5" ref="R107:R114">R106</f>
        <v>0</v>
      </c>
    </row>
    <row r="108" spans="1:18" ht="12.75">
      <c r="A108" s="234"/>
      <c r="B108" s="238"/>
      <c r="C108" s="253"/>
      <c r="D108" s="268"/>
      <c r="E108" s="245"/>
      <c r="F108" s="427"/>
      <c r="G108" s="428"/>
      <c r="H108" s="428"/>
      <c r="I108" s="428"/>
      <c r="J108" s="428"/>
      <c r="K108" s="428"/>
      <c r="L108" s="429"/>
      <c r="M108" s="247"/>
      <c r="R108" s="277" t="b">
        <f t="shared" si="5"/>
        <v>0</v>
      </c>
    </row>
    <row r="109" spans="1:18" ht="12.75">
      <c r="A109" s="234"/>
      <c r="B109" s="238"/>
      <c r="C109" s="253"/>
      <c r="D109" s="268"/>
      <c r="E109" s="245"/>
      <c r="F109" s="427"/>
      <c r="G109" s="428"/>
      <c r="H109" s="428"/>
      <c r="I109" s="428"/>
      <c r="J109" s="428"/>
      <c r="K109" s="428"/>
      <c r="L109" s="429"/>
      <c r="M109" s="247"/>
      <c r="R109" s="277" t="b">
        <f t="shared" si="5"/>
        <v>0</v>
      </c>
    </row>
    <row r="110" spans="1:18" ht="12.75">
      <c r="A110" s="234"/>
      <c r="B110" s="238"/>
      <c r="C110" s="253"/>
      <c r="D110" s="268"/>
      <c r="E110" s="245"/>
      <c r="F110" s="427"/>
      <c r="G110" s="428"/>
      <c r="H110" s="428"/>
      <c r="I110" s="428"/>
      <c r="J110" s="428"/>
      <c r="K110" s="428"/>
      <c r="L110" s="429"/>
      <c r="M110" s="247"/>
      <c r="R110" s="277" t="b">
        <f t="shared" si="5"/>
        <v>0</v>
      </c>
    </row>
    <row r="111" spans="1:18" ht="12.75">
      <c r="A111" s="234"/>
      <c r="B111" s="238"/>
      <c r="C111" s="253"/>
      <c r="D111" s="268"/>
      <c r="E111" s="245"/>
      <c r="F111" s="427"/>
      <c r="G111" s="428"/>
      <c r="H111" s="428"/>
      <c r="I111" s="428"/>
      <c r="J111" s="428"/>
      <c r="K111" s="428"/>
      <c r="L111" s="429"/>
      <c r="M111" s="247"/>
      <c r="R111" s="277" t="b">
        <f t="shared" si="5"/>
        <v>0</v>
      </c>
    </row>
    <row r="112" spans="1:18" ht="12.75">
      <c r="A112" s="234"/>
      <c r="B112" s="238"/>
      <c r="C112" s="253"/>
      <c r="D112" s="268"/>
      <c r="E112" s="245"/>
      <c r="F112" s="427"/>
      <c r="G112" s="428"/>
      <c r="H112" s="428"/>
      <c r="I112" s="428"/>
      <c r="J112" s="428"/>
      <c r="K112" s="428"/>
      <c r="L112" s="429"/>
      <c r="M112" s="247"/>
      <c r="R112" s="277" t="b">
        <f t="shared" si="5"/>
        <v>0</v>
      </c>
    </row>
    <row r="113" spans="1:18" ht="12.75">
      <c r="A113" s="234"/>
      <c r="B113" s="238"/>
      <c r="C113" s="253"/>
      <c r="D113" s="268"/>
      <c r="E113" s="245"/>
      <c r="F113" s="427"/>
      <c r="G113" s="428"/>
      <c r="H113" s="428"/>
      <c r="I113" s="428"/>
      <c r="J113" s="428"/>
      <c r="K113" s="428"/>
      <c r="L113" s="429"/>
      <c r="M113" s="247"/>
      <c r="R113" s="277" t="b">
        <f t="shared" si="5"/>
        <v>0</v>
      </c>
    </row>
    <row r="114" spans="1:18" ht="12.75">
      <c r="A114" s="234"/>
      <c r="B114" s="238"/>
      <c r="C114" s="253"/>
      <c r="D114" s="268"/>
      <c r="E114" s="245"/>
      <c r="F114" s="430"/>
      <c r="G114" s="431"/>
      <c r="H114" s="431"/>
      <c r="I114" s="431"/>
      <c r="J114" s="431"/>
      <c r="K114" s="431"/>
      <c r="L114" s="432"/>
      <c r="M114" s="247"/>
      <c r="R114" s="277" t="b">
        <f t="shared" si="5"/>
        <v>0</v>
      </c>
    </row>
    <row r="115" spans="1:13" ht="13.5" thickBot="1">
      <c r="A115" s="234"/>
      <c r="B115" s="238"/>
      <c r="C115" s="266"/>
      <c r="D115" s="267"/>
      <c r="E115" s="279"/>
      <c r="F115" s="280"/>
      <c r="G115" s="281"/>
      <c r="H115" s="281"/>
      <c r="I115" s="281"/>
      <c r="J115" s="281"/>
      <c r="K115" s="281"/>
      <c r="L115" s="281"/>
      <c r="M115" s="247"/>
    </row>
    <row r="116" spans="1:13" ht="12.75" customHeight="1" thickBot="1">
      <c r="A116" s="234"/>
      <c r="B116" s="238"/>
      <c r="C116" s="253"/>
      <c r="D116" s="268"/>
      <c r="E116" s="269"/>
      <c r="F116" s="269"/>
      <c r="G116" s="269"/>
      <c r="H116" s="269"/>
      <c r="I116" s="269"/>
      <c r="J116" s="269"/>
      <c r="K116" s="269"/>
      <c r="L116" s="269"/>
      <c r="M116" s="247"/>
    </row>
    <row r="117" spans="1:18" ht="15.75" customHeight="1" thickBot="1">
      <c r="A117" s="291">
        <f>IF(COUNTA(H117,J117,I119,F122:L130)=0,"","PRINT")</f>
      </c>
      <c r="B117" s="294"/>
      <c r="C117" s="270">
        <f>C101+1</f>
        <v>7</v>
      </c>
      <c r="D117" s="265" t="s">
        <v>727</v>
      </c>
      <c r="E117" s="412" t="str">
        <f>Translations!$B$572</f>
        <v>Measures will be/have been taken:</v>
      </c>
      <c r="F117" s="412"/>
      <c r="G117" s="412"/>
      <c r="H117" s="289"/>
      <c r="I117" s="272" t="str">
        <f>Translations!$B$573</f>
        <v>When?</v>
      </c>
      <c r="J117" s="290"/>
      <c r="K117" s="273"/>
      <c r="L117" s="273"/>
      <c r="M117" s="247"/>
      <c r="N117" s="292">
        <f>IF(AND(COUNTA(H117,J117,I119,F122:L130)&gt;0,COUNTIF(N118:$N$313,"PRINT")=0),"PRINT","")</f>
      </c>
      <c r="Q117" s="274" t="b">
        <f>CNTR_VerImp=EUconst_NotRelevant</f>
        <v>0</v>
      </c>
      <c r="R117" s="274" t="b">
        <f>OR(Q117=TRUE,AND(H117&lt;&gt;"",H117=FALSE))</f>
        <v>0</v>
      </c>
    </row>
    <row r="118" spans="1:13" ht="4.5" customHeight="1">
      <c r="A118" s="234"/>
      <c r="B118" s="238"/>
      <c r="C118" s="264"/>
      <c r="D118" s="268"/>
      <c r="E118" s="273"/>
      <c r="F118" s="273"/>
      <c r="G118" s="273"/>
      <c r="H118" s="273"/>
      <c r="I118" s="273"/>
      <c r="J118" s="273"/>
      <c r="K118" s="273"/>
      <c r="L118" s="273"/>
      <c r="M118" s="247"/>
    </row>
    <row r="119" spans="1:18" ht="15.75" customHeight="1">
      <c r="A119" s="234"/>
      <c r="B119" s="238"/>
      <c r="C119" s="264"/>
      <c r="D119" s="268"/>
      <c r="E119" s="273"/>
      <c r="F119" s="273"/>
      <c r="G119" s="273"/>
      <c r="H119" s="288" t="str">
        <f>Translations!$B$588</f>
        <v>If measures will not be taken, why not?</v>
      </c>
      <c r="I119" s="433"/>
      <c r="J119" s="434"/>
      <c r="K119" s="273"/>
      <c r="L119" s="273"/>
      <c r="M119" s="247"/>
      <c r="R119" s="277" t="b">
        <f>OR(Q117,H117=TRUE)</f>
        <v>0</v>
      </c>
    </row>
    <row r="120" spans="1:13" ht="15.75" customHeight="1">
      <c r="A120" s="234"/>
      <c r="B120" s="238"/>
      <c r="C120" s="264"/>
      <c r="D120" s="265" t="s">
        <v>728</v>
      </c>
      <c r="E120" s="413" t="str">
        <f>Translations!$B$574</f>
        <v>Description:</v>
      </c>
      <c r="F120" s="413"/>
      <c r="G120" s="413"/>
      <c r="H120" s="413"/>
      <c r="I120" s="413"/>
      <c r="J120" s="413"/>
      <c r="K120" s="413"/>
      <c r="L120" s="413"/>
      <c r="M120" s="247"/>
    </row>
    <row r="121" spans="1:18" s="263" customFormat="1" ht="12.75" customHeight="1">
      <c r="A121" s="248"/>
      <c r="B121" s="238"/>
      <c r="C121" s="258"/>
      <c r="D121" s="275"/>
      <c r="E121" s="414" t="str">
        <f>Translations!$B$575</f>
        <v>In case you require more space for the description you may also use external files and reference those here.</v>
      </c>
      <c r="F121" s="414"/>
      <c r="G121" s="414"/>
      <c r="H121" s="414"/>
      <c r="I121" s="414"/>
      <c r="J121" s="414"/>
      <c r="K121" s="414"/>
      <c r="L121" s="276"/>
      <c r="M121" s="294"/>
      <c r="N121" s="231"/>
      <c r="O121" s="260"/>
      <c r="P121" s="260"/>
      <c r="Q121" s="261"/>
      <c r="R121" s="262"/>
    </row>
    <row r="122" spans="1:18" ht="12.75">
      <c r="A122" s="234"/>
      <c r="B122" s="238"/>
      <c r="C122" s="253"/>
      <c r="D122" s="268"/>
      <c r="E122" s="296" t="str">
        <f>Translations!$B$80</f>
        <v>Title:</v>
      </c>
      <c r="F122" s="421"/>
      <c r="G122" s="422"/>
      <c r="H122" s="422"/>
      <c r="I122" s="422"/>
      <c r="J122" s="422"/>
      <c r="K122" s="422"/>
      <c r="L122" s="423"/>
      <c r="M122" s="247"/>
      <c r="R122" s="277" t="b">
        <f>Q117</f>
        <v>0</v>
      </c>
    </row>
    <row r="123" spans="1:18" ht="12.75">
      <c r="A123" s="234"/>
      <c r="B123" s="238"/>
      <c r="C123" s="253"/>
      <c r="D123" s="268"/>
      <c r="E123" s="296" t="str">
        <f>Translations!$B$574</f>
        <v>Description:</v>
      </c>
      <c r="F123" s="435"/>
      <c r="G123" s="425"/>
      <c r="H123" s="425"/>
      <c r="I123" s="425"/>
      <c r="J123" s="425"/>
      <c r="K123" s="425"/>
      <c r="L123" s="426"/>
      <c r="M123" s="247"/>
      <c r="O123" s="278"/>
      <c r="R123" s="277" t="b">
        <f aca="true" t="shared" si="6" ref="R123:R130">R122</f>
        <v>0</v>
      </c>
    </row>
    <row r="124" spans="1:18" ht="12.75">
      <c r="A124" s="234"/>
      <c r="B124" s="238"/>
      <c r="C124" s="253"/>
      <c r="D124" s="268"/>
      <c r="E124" s="245"/>
      <c r="F124" s="427"/>
      <c r="G124" s="428"/>
      <c r="H124" s="428"/>
      <c r="I124" s="428"/>
      <c r="J124" s="428"/>
      <c r="K124" s="428"/>
      <c r="L124" s="429"/>
      <c r="M124" s="247"/>
      <c r="R124" s="277" t="b">
        <f t="shared" si="6"/>
        <v>0</v>
      </c>
    </row>
    <row r="125" spans="1:18" ht="12.75">
      <c r="A125" s="234"/>
      <c r="B125" s="238"/>
      <c r="C125" s="253"/>
      <c r="D125" s="268"/>
      <c r="E125" s="245"/>
      <c r="F125" s="427"/>
      <c r="G125" s="428"/>
      <c r="H125" s="428"/>
      <c r="I125" s="428"/>
      <c r="J125" s="428"/>
      <c r="K125" s="428"/>
      <c r="L125" s="429"/>
      <c r="M125" s="247"/>
      <c r="R125" s="277" t="b">
        <f t="shared" si="6"/>
        <v>0</v>
      </c>
    </row>
    <row r="126" spans="1:18" ht="12.75">
      <c r="A126" s="234"/>
      <c r="B126" s="238"/>
      <c r="C126" s="253"/>
      <c r="D126" s="268"/>
      <c r="E126" s="245"/>
      <c r="F126" s="427"/>
      <c r="G126" s="428"/>
      <c r="H126" s="428"/>
      <c r="I126" s="428"/>
      <c r="J126" s="428"/>
      <c r="K126" s="428"/>
      <c r="L126" s="429"/>
      <c r="M126" s="247"/>
      <c r="R126" s="277" t="b">
        <f t="shared" si="6"/>
        <v>0</v>
      </c>
    </row>
    <row r="127" spans="1:18" ht="12.75">
      <c r="A127" s="234"/>
      <c r="B127" s="238"/>
      <c r="C127" s="253"/>
      <c r="D127" s="268"/>
      <c r="E127" s="245"/>
      <c r="F127" s="427"/>
      <c r="G127" s="428"/>
      <c r="H127" s="428"/>
      <c r="I127" s="428"/>
      <c r="J127" s="428"/>
      <c r="K127" s="428"/>
      <c r="L127" s="429"/>
      <c r="M127" s="247"/>
      <c r="R127" s="277" t="b">
        <f t="shared" si="6"/>
        <v>0</v>
      </c>
    </row>
    <row r="128" spans="1:18" ht="12.75">
      <c r="A128" s="234"/>
      <c r="B128" s="238"/>
      <c r="C128" s="253"/>
      <c r="D128" s="268"/>
      <c r="E128" s="245"/>
      <c r="F128" s="427"/>
      <c r="G128" s="428"/>
      <c r="H128" s="428"/>
      <c r="I128" s="428"/>
      <c r="J128" s="428"/>
      <c r="K128" s="428"/>
      <c r="L128" s="429"/>
      <c r="M128" s="247"/>
      <c r="R128" s="277" t="b">
        <f t="shared" si="6"/>
        <v>0</v>
      </c>
    </row>
    <row r="129" spans="1:18" ht="12.75">
      <c r="A129" s="234"/>
      <c r="B129" s="238"/>
      <c r="C129" s="253"/>
      <c r="D129" s="268"/>
      <c r="E129" s="245"/>
      <c r="F129" s="427"/>
      <c r="G129" s="428"/>
      <c r="H129" s="428"/>
      <c r="I129" s="428"/>
      <c r="J129" s="428"/>
      <c r="K129" s="428"/>
      <c r="L129" s="429"/>
      <c r="M129" s="247"/>
      <c r="R129" s="277" t="b">
        <f t="shared" si="6"/>
        <v>0</v>
      </c>
    </row>
    <row r="130" spans="1:18" ht="12.75">
      <c r="A130" s="234"/>
      <c r="B130" s="238"/>
      <c r="C130" s="253"/>
      <c r="D130" s="268"/>
      <c r="E130" s="245"/>
      <c r="F130" s="430"/>
      <c r="G130" s="431"/>
      <c r="H130" s="431"/>
      <c r="I130" s="431"/>
      <c r="J130" s="431"/>
      <c r="K130" s="431"/>
      <c r="L130" s="432"/>
      <c r="M130" s="247"/>
      <c r="R130" s="277" t="b">
        <f t="shared" si="6"/>
        <v>0</v>
      </c>
    </row>
    <row r="131" spans="1:13" ht="13.5" thickBot="1">
      <c r="A131" s="234"/>
      <c r="B131" s="238"/>
      <c r="C131" s="266"/>
      <c r="D131" s="267"/>
      <c r="E131" s="279"/>
      <c r="F131" s="280"/>
      <c r="G131" s="281"/>
      <c r="H131" s="281"/>
      <c r="I131" s="281"/>
      <c r="J131" s="281"/>
      <c r="K131" s="281"/>
      <c r="L131" s="281"/>
      <c r="M131" s="247"/>
    </row>
    <row r="132" spans="1:13" ht="12.75" customHeight="1" thickBot="1">
      <c r="A132" s="234"/>
      <c r="B132" s="238"/>
      <c r="C132" s="253"/>
      <c r="D132" s="268"/>
      <c r="E132" s="269"/>
      <c r="F132" s="269"/>
      <c r="G132" s="269"/>
      <c r="H132" s="269"/>
      <c r="I132" s="269"/>
      <c r="J132" s="269"/>
      <c r="K132" s="269"/>
      <c r="L132" s="269"/>
      <c r="M132" s="247"/>
    </row>
    <row r="133" spans="1:18" ht="15.75" customHeight="1" thickBot="1">
      <c r="A133" s="291">
        <f>IF(COUNTA(H133,J133,I135,F138:L146)=0,"","PRINT")</f>
      </c>
      <c r="B133" s="294"/>
      <c r="C133" s="270">
        <f>C117+1</f>
        <v>8</v>
      </c>
      <c r="D133" s="265" t="s">
        <v>727</v>
      </c>
      <c r="E133" s="412" t="str">
        <f>Translations!$B$572</f>
        <v>Measures will be/have been taken:</v>
      </c>
      <c r="F133" s="412"/>
      <c r="G133" s="412"/>
      <c r="H133" s="289"/>
      <c r="I133" s="272" t="str">
        <f>Translations!$B$573</f>
        <v>When?</v>
      </c>
      <c r="J133" s="290"/>
      <c r="K133" s="273"/>
      <c r="L133" s="273"/>
      <c r="M133" s="247"/>
      <c r="N133" s="292">
        <f>IF(AND(COUNTA(H133,J133,I135,F138:L146)&gt;0,COUNTIF(N134:$N$313,"PRINT")=0),"PRINT","")</f>
      </c>
      <c r="Q133" s="274" t="b">
        <f>CNTR_VerImp=EUconst_NotRelevant</f>
        <v>0</v>
      </c>
      <c r="R133" s="274" t="b">
        <f>OR(Q133=TRUE,AND(H133&lt;&gt;"",H133=FALSE))</f>
        <v>0</v>
      </c>
    </row>
    <row r="134" spans="1:13" ht="4.5" customHeight="1">
      <c r="A134" s="234"/>
      <c r="B134" s="238"/>
      <c r="C134" s="264"/>
      <c r="D134" s="268"/>
      <c r="E134" s="273"/>
      <c r="F134" s="273"/>
      <c r="G134" s="273"/>
      <c r="H134" s="273"/>
      <c r="I134" s="273"/>
      <c r="J134" s="273"/>
      <c r="K134" s="273"/>
      <c r="L134" s="273"/>
      <c r="M134" s="247"/>
    </row>
    <row r="135" spans="1:18" ht="15.75" customHeight="1">
      <c r="A135" s="234"/>
      <c r="B135" s="238"/>
      <c r="C135" s="264"/>
      <c r="D135" s="268"/>
      <c r="E135" s="273"/>
      <c r="F135" s="273"/>
      <c r="G135" s="273"/>
      <c r="H135" s="288" t="str">
        <f>Translations!$B$588</f>
        <v>If measures will not be taken, why not?</v>
      </c>
      <c r="I135" s="433"/>
      <c r="J135" s="434"/>
      <c r="K135" s="273"/>
      <c r="L135" s="273"/>
      <c r="M135" s="247"/>
      <c r="R135" s="277" t="b">
        <f>OR(Q133,H133=TRUE)</f>
        <v>0</v>
      </c>
    </row>
    <row r="136" spans="1:13" ht="15.75" customHeight="1">
      <c r="A136" s="234"/>
      <c r="B136" s="238"/>
      <c r="C136" s="264"/>
      <c r="D136" s="265" t="s">
        <v>728</v>
      </c>
      <c r="E136" s="413" t="str">
        <f>Translations!$B$574</f>
        <v>Description:</v>
      </c>
      <c r="F136" s="413"/>
      <c r="G136" s="413"/>
      <c r="H136" s="413"/>
      <c r="I136" s="413"/>
      <c r="J136" s="413"/>
      <c r="K136" s="413"/>
      <c r="L136" s="413"/>
      <c r="M136" s="247"/>
    </row>
    <row r="137" spans="1:18" s="263" customFormat="1" ht="12.75" customHeight="1">
      <c r="A137" s="248"/>
      <c r="B137" s="238"/>
      <c r="C137" s="258"/>
      <c r="D137" s="275"/>
      <c r="E137" s="414" t="str">
        <f>Translations!$B$575</f>
        <v>In case you require more space for the description you may also use external files and reference those here.</v>
      </c>
      <c r="F137" s="414"/>
      <c r="G137" s="414"/>
      <c r="H137" s="414"/>
      <c r="I137" s="414"/>
      <c r="J137" s="414"/>
      <c r="K137" s="414"/>
      <c r="L137" s="276"/>
      <c r="M137" s="294"/>
      <c r="N137" s="231"/>
      <c r="O137" s="260"/>
      <c r="P137" s="260"/>
      <c r="Q137" s="261"/>
      <c r="R137" s="262"/>
    </row>
    <row r="138" spans="1:18" ht="12.75">
      <c r="A138" s="234"/>
      <c r="B138" s="238"/>
      <c r="C138" s="253"/>
      <c r="D138" s="268"/>
      <c r="E138" s="296" t="str">
        <f>Translations!$B$80</f>
        <v>Title:</v>
      </c>
      <c r="F138" s="421"/>
      <c r="G138" s="422"/>
      <c r="H138" s="422"/>
      <c r="I138" s="422"/>
      <c r="J138" s="422"/>
      <c r="K138" s="422"/>
      <c r="L138" s="423"/>
      <c r="M138" s="247"/>
      <c r="R138" s="277" t="b">
        <f>Q133</f>
        <v>0</v>
      </c>
    </row>
    <row r="139" spans="1:18" ht="12.75">
      <c r="A139" s="234"/>
      <c r="B139" s="238"/>
      <c r="C139" s="253"/>
      <c r="D139" s="268"/>
      <c r="E139" s="296" t="str">
        <f>Translations!$B$574</f>
        <v>Description:</v>
      </c>
      <c r="F139" s="435"/>
      <c r="G139" s="425"/>
      <c r="H139" s="425"/>
      <c r="I139" s="425"/>
      <c r="J139" s="425"/>
      <c r="K139" s="425"/>
      <c r="L139" s="426"/>
      <c r="M139" s="247"/>
      <c r="O139" s="278"/>
      <c r="R139" s="277" t="b">
        <f aca="true" t="shared" si="7" ref="R139:R146">R138</f>
        <v>0</v>
      </c>
    </row>
    <row r="140" spans="1:18" ht="12.75">
      <c r="A140" s="234"/>
      <c r="B140" s="238"/>
      <c r="C140" s="253"/>
      <c r="D140" s="268"/>
      <c r="E140" s="245"/>
      <c r="F140" s="427"/>
      <c r="G140" s="428"/>
      <c r="H140" s="428"/>
      <c r="I140" s="428"/>
      <c r="J140" s="428"/>
      <c r="K140" s="428"/>
      <c r="L140" s="429"/>
      <c r="M140" s="247"/>
      <c r="R140" s="277" t="b">
        <f t="shared" si="7"/>
        <v>0</v>
      </c>
    </row>
    <row r="141" spans="1:18" ht="12.75">
      <c r="A141" s="234"/>
      <c r="B141" s="238"/>
      <c r="C141" s="253"/>
      <c r="D141" s="268"/>
      <c r="E141" s="245"/>
      <c r="F141" s="427"/>
      <c r="G141" s="428"/>
      <c r="H141" s="428"/>
      <c r="I141" s="428"/>
      <c r="J141" s="428"/>
      <c r="K141" s="428"/>
      <c r="L141" s="429"/>
      <c r="M141" s="247"/>
      <c r="R141" s="277" t="b">
        <f t="shared" si="7"/>
        <v>0</v>
      </c>
    </row>
    <row r="142" spans="1:18" ht="12.75">
      <c r="A142" s="234"/>
      <c r="B142" s="238"/>
      <c r="C142" s="253"/>
      <c r="D142" s="268"/>
      <c r="E142" s="245"/>
      <c r="F142" s="427"/>
      <c r="G142" s="428"/>
      <c r="H142" s="428"/>
      <c r="I142" s="428"/>
      <c r="J142" s="428"/>
      <c r="K142" s="428"/>
      <c r="L142" s="429"/>
      <c r="M142" s="247"/>
      <c r="R142" s="277" t="b">
        <f t="shared" si="7"/>
        <v>0</v>
      </c>
    </row>
    <row r="143" spans="1:18" ht="12.75">
      <c r="A143" s="234"/>
      <c r="B143" s="238"/>
      <c r="C143" s="253"/>
      <c r="D143" s="268"/>
      <c r="E143" s="245"/>
      <c r="F143" s="427"/>
      <c r="G143" s="428"/>
      <c r="H143" s="428"/>
      <c r="I143" s="428"/>
      <c r="J143" s="428"/>
      <c r="K143" s="428"/>
      <c r="L143" s="429"/>
      <c r="M143" s="247"/>
      <c r="R143" s="277" t="b">
        <f t="shared" si="7"/>
        <v>0</v>
      </c>
    </row>
    <row r="144" spans="1:18" ht="12.75">
      <c r="A144" s="234"/>
      <c r="B144" s="238"/>
      <c r="C144" s="253"/>
      <c r="D144" s="268"/>
      <c r="E144" s="245"/>
      <c r="F144" s="427"/>
      <c r="G144" s="428"/>
      <c r="H144" s="428"/>
      <c r="I144" s="428"/>
      <c r="J144" s="428"/>
      <c r="K144" s="428"/>
      <c r="L144" s="429"/>
      <c r="M144" s="247"/>
      <c r="R144" s="277" t="b">
        <f t="shared" si="7"/>
        <v>0</v>
      </c>
    </row>
    <row r="145" spans="1:18" ht="12.75">
      <c r="A145" s="234"/>
      <c r="B145" s="238"/>
      <c r="C145" s="253"/>
      <c r="D145" s="268"/>
      <c r="E145" s="245"/>
      <c r="F145" s="427"/>
      <c r="G145" s="428"/>
      <c r="H145" s="428"/>
      <c r="I145" s="428"/>
      <c r="J145" s="428"/>
      <c r="K145" s="428"/>
      <c r="L145" s="429"/>
      <c r="M145" s="247"/>
      <c r="R145" s="277" t="b">
        <f t="shared" si="7"/>
        <v>0</v>
      </c>
    </row>
    <row r="146" spans="1:18" ht="12.75">
      <c r="A146" s="234"/>
      <c r="B146" s="238"/>
      <c r="C146" s="253"/>
      <c r="D146" s="268"/>
      <c r="E146" s="245"/>
      <c r="F146" s="430"/>
      <c r="G146" s="431"/>
      <c r="H146" s="431"/>
      <c r="I146" s="431"/>
      <c r="J146" s="431"/>
      <c r="K146" s="431"/>
      <c r="L146" s="432"/>
      <c r="M146" s="247"/>
      <c r="R146" s="277" t="b">
        <f t="shared" si="7"/>
        <v>0</v>
      </c>
    </row>
    <row r="147" spans="1:13" ht="13.5" thickBot="1">
      <c r="A147" s="234"/>
      <c r="B147" s="238"/>
      <c r="C147" s="266"/>
      <c r="D147" s="267"/>
      <c r="E147" s="279"/>
      <c r="F147" s="280"/>
      <c r="G147" s="281"/>
      <c r="H147" s="281"/>
      <c r="I147" s="281"/>
      <c r="J147" s="281"/>
      <c r="K147" s="281"/>
      <c r="L147" s="281"/>
      <c r="M147" s="247"/>
    </row>
    <row r="148" spans="1:13" ht="12.75" customHeight="1" thickBot="1">
      <c r="A148" s="234"/>
      <c r="B148" s="238"/>
      <c r="C148" s="253"/>
      <c r="D148" s="268"/>
      <c r="E148" s="269"/>
      <c r="F148" s="269"/>
      <c r="G148" s="269"/>
      <c r="H148" s="269"/>
      <c r="I148" s="269"/>
      <c r="J148" s="269"/>
      <c r="K148" s="269"/>
      <c r="L148" s="269"/>
      <c r="M148" s="247"/>
    </row>
    <row r="149" spans="1:18" ht="15.75" customHeight="1" thickBot="1">
      <c r="A149" s="291">
        <f>IF(COUNTA(H149,J149,I151,F154:L162)=0,"","PRINT")</f>
      </c>
      <c r="B149" s="294"/>
      <c r="C149" s="270">
        <f>C133+1</f>
        <v>9</v>
      </c>
      <c r="D149" s="265" t="s">
        <v>727</v>
      </c>
      <c r="E149" s="412" t="str">
        <f>Translations!$B$572</f>
        <v>Measures will be/have been taken:</v>
      </c>
      <c r="F149" s="412"/>
      <c r="G149" s="412"/>
      <c r="H149" s="289"/>
      <c r="I149" s="272" t="str">
        <f>Translations!$B$573</f>
        <v>When?</v>
      </c>
      <c r="J149" s="290"/>
      <c r="K149" s="273"/>
      <c r="L149" s="273"/>
      <c r="M149" s="247"/>
      <c r="N149" s="292">
        <f>IF(AND(COUNTA(H149,J149,I151,F154:L162)&gt;0,COUNTIF(N150:$N$313,"PRINT")=0),"PRINT","")</f>
      </c>
      <c r="Q149" s="274" t="b">
        <f>CNTR_VerImp=EUconst_NotRelevant</f>
        <v>0</v>
      </c>
      <c r="R149" s="274" t="b">
        <f>OR(Q149=TRUE,AND(H149&lt;&gt;"",H149=FALSE))</f>
        <v>0</v>
      </c>
    </row>
    <row r="150" spans="1:13" ht="4.5" customHeight="1">
      <c r="A150" s="234"/>
      <c r="B150" s="238"/>
      <c r="C150" s="264"/>
      <c r="D150" s="268"/>
      <c r="E150" s="273"/>
      <c r="F150" s="273"/>
      <c r="G150" s="273"/>
      <c r="H150" s="273"/>
      <c r="I150" s="273"/>
      <c r="J150" s="273"/>
      <c r="K150" s="273"/>
      <c r="L150" s="273"/>
      <c r="M150" s="247"/>
    </row>
    <row r="151" spans="1:18" ht="15.75" customHeight="1">
      <c r="A151" s="234"/>
      <c r="B151" s="238"/>
      <c r="C151" s="264"/>
      <c r="D151" s="268"/>
      <c r="E151" s="273"/>
      <c r="F151" s="273"/>
      <c r="G151" s="273"/>
      <c r="H151" s="288" t="str">
        <f>Translations!$B$588</f>
        <v>If measures will not be taken, why not?</v>
      </c>
      <c r="I151" s="433"/>
      <c r="J151" s="434"/>
      <c r="K151" s="273"/>
      <c r="L151" s="273"/>
      <c r="M151" s="247"/>
      <c r="R151" s="277" t="b">
        <f>OR(Q149,H149=TRUE)</f>
        <v>0</v>
      </c>
    </row>
    <row r="152" spans="1:13" ht="15.75" customHeight="1">
      <c r="A152" s="234"/>
      <c r="B152" s="238"/>
      <c r="C152" s="264"/>
      <c r="D152" s="265" t="s">
        <v>728</v>
      </c>
      <c r="E152" s="413" t="str">
        <f>Translations!$B$574</f>
        <v>Description:</v>
      </c>
      <c r="F152" s="413"/>
      <c r="G152" s="413"/>
      <c r="H152" s="413"/>
      <c r="I152" s="413"/>
      <c r="J152" s="413"/>
      <c r="K152" s="413"/>
      <c r="L152" s="413"/>
      <c r="M152" s="247"/>
    </row>
    <row r="153" spans="1:18" s="263" customFormat="1" ht="12.75" customHeight="1">
      <c r="A153" s="248"/>
      <c r="B153" s="238"/>
      <c r="C153" s="258"/>
      <c r="D153" s="275"/>
      <c r="E153" s="414" t="str">
        <f>Translations!$B$575</f>
        <v>In case you require more space for the description you may also use external files and reference those here.</v>
      </c>
      <c r="F153" s="414"/>
      <c r="G153" s="414"/>
      <c r="H153" s="414"/>
      <c r="I153" s="414"/>
      <c r="J153" s="414"/>
      <c r="K153" s="414"/>
      <c r="L153" s="276"/>
      <c r="M153" s="294"/>
      <c r="N153" s="231"/>
      <c r="O153" s="260"/>
      <c r="P153" s="260"/>
      <c r="Q153" s="261"/>
      <c r="R153" s="262"/>
    </row>
    <row r="154" spans="1:18" ht="12.75">
      <c r="A154" s="234"/>
      <c r="B154" s="238"/>
      <c r="C154" s="253"/>
      <c r="D154" s="268"/>
      <c r="E154" s="296" t="str">
        <f>Translations!$B$80</f>
        <v>Title:</v>
      </c>
      <c r="F154" s="421"/>
      <c r="G154" s="422"/>
      <c r="H154" s="422"/>
      <c r="I154" s="422"/>
      <c r="J154" s="422"/>
      <c r="K154" s="422"/>
      <c r="L154" s="423"/>
      <c r="M154" s="247"/>
      <c r="R154" s="277" t="b">
        <f>Q149</f>
        <v>0</v>
      </c>
    </row>
    <row r="155" spans="1:18" ht="12.75">
      <c r="A155" s="234"/>
      <c r="B155" s="238"/>
      <c r="C155" s="253"/>
      <c r="D155" s="268"/>
      <c r="E155" s="296" t="str">
        <f>Translations!$B$574</f>
        <v>Description:</v>
      </c>
      <c r="F155" s="435"/>
      <c r="G155" s="425"/>
      <c r="H155" s="425"/>
      <c r="I155" s="425"/>
      <c r="J155" s="425"/>
      <c r="K155" s="425"/>
      <c r="L155" s="426"/>
      <c r="M155" s="247"/>
      <c r="O155" s="278"/>
      <c r="R155" s="277" t="b">
        <f aca="true" t="shared" si="8" ref="R155:R162">R154</f>
        <v>0</v>
      </c>
    </row>
    <row r="156" spans="1:18" ht="12.75">
      <c r="A156" s="234"/>
      <c r="B156" s="238"/>
      <c r="C156" s="253"/>
      <c r="D156" s="268"/>
      <c r="E156" s="245"/>
      <c r="F156" s="427"/>
      <c r="G156" s="428"/>
      <c r="H156" s="428"/>
      <c r="I156" s="428"/>
      <c r="J156" s="428"/>
      <c r="K156" s="428"/>
      <c r="L156" s="429"/>
      <c r="M156" s="247"/>
      <c r="R156" s="277" t="b">
        <f t="shared" si="8"/>
        <v>0</v>
      </c>
    </row>
    <row r="157" spans="1:18" ht="12.75">
      <c r="A157" s="234"/>
      <c r="B157" s="238"/>
      <c r="C157" s="253"/>
      <c r="D157" s="268"/>
      <c r="E157" s="245"/>
      <c r="F157" s="427"/>
      <c r="G157" s="428"/>
      <c r="H157" s="428"/>
      <c r="I157" s="428"/>
      <c r="J157" s="428"/>
      <c r="K157" s="428"/>
      <c r="L157" s="429"/>
      <c r="M157" s="247"/>
      <c r="R157" s="277" t="b">
        <f t="shared" si="8"/>
        <v>0</v>
      </c>
    </row>
    <row r="158" spans="1:18" ht="12.75">
      <c r="A158" s="234"/>
      <c r="B158" s="238"/>
      <c r="C158" s="253"/>
      <c r="D158" s="268"/>
      <c r="E158" s="245"/>
      <c r="F158" s="427"/>
      <c r="G158" s="428"/>
      <c r="H158" s="428"/>
      <c r="I158" s="428"/>
      <c r="J158" s="428"/>
      <c r="K158" s="428"/>
      <c r="L158" s="429"/>
      <c r="M158" s="247"/>
      <c r="R158" s="277" t="b">
        <f t="shared" si="8"/>
        <v>0</v>
      </c>
    </row>
    <row r="159" spans="1:18" ht="12.75">
      <c r="A159" s="234"/>
      <c r="B159" s="238"/>
      <c r="C159" s="253"/>
      <c r="D159" s="268"/>
      <c r="E159" s="245"/>
      <c r="F159" s="427"/>
      <c r="G159" s="428"/>
      <c r="H159" s="428"/>
      <c r="I159" s="428"/>
      <c r="J159" s="428"/>
      <c r="K159" s="428"/>
      <c r="L159" s="429"/>
      <c r="M159" s="247"/>
      <c r="R159" s="277" t="b">
        <f t="shared" si="8"/>
        <v>0</v>
      </c>
    </row>
    <row r="160" spans="1:18" ht="12.75">
      <c r="A160" s="234"/>
      <c r="B160" s="238"/>
      <c r="C160" s="253"/>
      <c r="D160" s="268"/>
      <c r="E160" s="245"/>
      <c r="F160" s="427"/>
      <c r="G160" s="428"/>
      <c r="H160" s="428"/>
      <c r="I160" s="428"/>
      <c r="J160" s="428"/>
      <c r="K160" s="428"/>
      <c r="L160" s="429"/>
      <c r="M160" s="247"/>
      <c r="R160" s="277" t="b">
        <f t="shared" si="8"/>
        <v>0</v>
      </c>
    </row>
    <row r="161" spans="1:18" ht="12.75">
      <c r="A161" s="234"/>
      <c r="B161" s="238"/>
      <c r="C161" s="253"/>
      <c r="D161" s="268"/>
      <c r="E161" s="245"/>
      <c r="F161" s="427"/>
      <c r="G161" s="428"/>
      <c r="H161" s="428"/>
      <c r="I161" s="428"/>
      <c r="J161" s="428"/>
      <c r="K161" s="428"/>
      <c r="L161" s="429"/>
      <c r="M161" s="247"/>
      <c r="R161" s="277" t="b">
        <f t="shared" si="8"/>
        <v>0</v>
      </c>
    </row>
    <row r="162" spans="1:18" ht="12.75">
      <c r="A162" s="234"/>
      <c r="B162" s="238"/>
      <c r="C162" s="253"/>
      <c r="D162" s="268"/>
      <c r="E162" s="245"/>
      <c r="F162" s="430"/>
      <c r="G162" s="431"/>
      <c r="H162" s="431"/>
      <c r="I162" s="431"/>
      <c r="J162" s="431"/>
      <c r="K162" s="431"/>
      <c r="L162" s="432"/>
      <c r="M162" s="247"/>
      <c r="R162" s="277" t="b">
        <f t="shared" si="8"/>
        <v>0</v>
      </c>
    </row>
    <row r="163" spans="1:13" ht="13.5" thickBot="1">
      <c r="A163" s="234"/>
      <c r="B163" s="238"/>
      <c r="C163" s="266"/>
      <c r="D163" s="267"/>
      <c r="E163" s="279"/>
      <c r="F163" s="280"/>
      <c r="G163" s="281"/>
      <c r="H163" s="281"/>
      <c r="I163" s="281"/>
      <c r="J163" s="281"/>
      <c r="K163" s="281"/>
      <c r="L163" s="281"/>
      <c r="M163" s="247"/>
    </row>
    <row r="164" spans="1:13" ht="12.75" customHeight="1" thickBot="1">
      <c r="A164" s="234"/>
      <c r="B164" s="238"/>
      <c r="C164" s="253"/>
      <c r="D164" s="268"/>
      <c r="E164" s="269"/>
      <c r="F164" s="269"/>
      <c r="G164" s="269"/>
      <c r="H164" s="269"/>
      <c r="I164" s="269"/>
      <c r="J164" s="269"/>
      <c r="K164" s="269"/>
      <c r="L164" s="269"/>
      <c r="M164" s="247"/>
    </row>
    <row r="165" spans="1:18" ht="15.75" customHeight="1" thickBot="1">
      <c r="A165" s="291">
        <f>IF(COUNTA(H165,J165,I167,F170:L178)=0,"","PRINT")</f>
      </c>
      <c r="B165" s="294"/>
      <c r="C165" s="270">
        <f>C149+1</f>
        <v>10</v>
      </c>
      <c r="D165" s="265" t="s">
        <v>727</v>
      </c>
      <c r="E165" s="412" t="str">
        <f>Translations!$B$572</f>
        <v>Measures will be/have been taken:</v>
      </c>
      <c r="F165" s="412"/>
      <c r="G165" s="412"/>
      <c r="H165" s="289"/>
      <c r="I165" s="272" t="str">
        <f>Translations!$B$573</f>
        <v>When?</v>
      </c>
      <c r="J165" s="290"/>
      <c r="K165" s="273"/>
      <c r="L165" s="273"/>
      <c r="M165" s="247"/>
      <c r="N165" s="292">
        <f>IF(AND(COUNTA(H165,J165,I167,F170:L178)&gt;0,COUNTIF(N166:$N$313,"PRINT")=0),"PRINT","")</f>
      </c>
      <c r="Q165" s="274" t="b">
        <f>CNTR_VerImp=EUconst_NotRelevant</f>
        <v>0</v>
      </c>
      <c r="R165" s="274" t="b">
        <f>OR(Q165=TRUE,AND(H165&lt;&gt;"",H165=FALSE))</f>
        <v>0</v>
      </c>
    </row>
    <row r="166" spans="1:13" ht="4.5" customHeight="1">
      <c r="A166" s="234"/>
      <c r="B166" s="238"/>
      <c r="C166" s="264"/>
      <c r="D166" s="268"/>
      <c r="E166" s="273"/>
      <c r="F166" s="273"/>
      <c r="G166" s="273"/>
      <c r="H166" s="273"/>
      <c r="I166" s="273"/>
      <c r="J166" s="273"/>
      <c r="K166" s="273"/>
      <c r="L166" s="273"/>
      <c r="M166" s="247"/>
    </row>
    <row r="167" spans="1:18" ht="15.75" customHeight="1">
      <c r="A167" s="234"/>
      <c r="B167" s="238"/>
      <c r="C167" s="264"/>
      <c r="D167" s="268"/>
      <c r="E167" s="273"/>
      <c r="F167" s="273"/>
      <c r="G167" s="273"/>
      <c r="H167" s="288" t="str">
        <f>Translations!$B$588</f>
        <v>If measures will not be taken, why not?</v>
      </c>
      <c r="I167" s="433"/>
      <c r="J167" s="434"/>
      <c r="K167" s="273"/>
      <c r="L167" s="273"/>
      <c r="M167" s="247"/>
      <c r="R167" s="277" t="b">
        <f>OR(Q165,H165=TRUE)</f>
        <v>0</v>
      </c>
    </row>
    <row r="168" spans="1:13" ht="15.75" customHeight="1">
      <c r="A168" s="234"/>
      <c r="B168" s="238"/>
      <c r="C168" s="264"/>
      <c r="D168" s="265" t="s">
        <v>728</v>
      </c>
      <c r="E168" s="413" t="str">
        <f>Translations!$B$574</f>
        <v>Description:</v>
      </c>
      <c r="F168" s="413"/>
      <c r="G168" s="413"/>
      <c r="H168" s="413"/>
      <c r="I168" s="413"/>
      <c r="J168" s="413"/>
      <c r="K168" s="413"/>
      <c r="L168" s="413"/>
      <c r="M168" s="247"/>
    </row>
    <row r="169" spans="1:18" s="263" customFormat="1" ht="12.75" customHeight="1">
      <c r="A169" s="248"/>
      <c r="B169" s="238"/>
      <c r="C169" s="258"/>
      <c r="D169" s="275"/>
      <c r="E169" s="414" t="str">
        <f>Translations!$B$575</f>
        <v>In case you require more space for the description you may also use external files and reference those here.</v>
      </c>
      <c r="F169" s="414"/>
      <c r="G169" s="414"/>
      <c r="H169" s="414"/>
      <c r="I169" s="414"/>
      <c r="J169" s="414"/>
      <c r="K169" s="414"/>
      <c r="L169" s="276"/>
      <c r="M169" s="294"/>
      <c r="N169" s="231"/>
      <c r="O169" s="260"/>
      <c r="P169" s="260"/>
      <c r="Q169" s="261"/>
      <c r="R169" s="262"/>
    </row>
    <row r="170" spans="1:18" ht="12.75">
      <c r="A170" s="234"/>
      <c r="B170" s="238"/>
      <c r="C170" s="253"/>
      <c r="D170" s="268"/>
      <c r="E170" s="296" t="str">
        <f>Translations!$B$80</f>
        <v>Title:</v>
      </c>
      <c r="F170" s="421"/>
      <c r="G170" s="422"/>
      <c r="H170" s="422"/>
      <c r="I170" s="422"/>
      <c r="J170" s="422"/>
      <c r="K170" s="422"/>
      <c r="L170" s="423"/>
      <c r="M170" s="247"/>
      <c r="R170" s="277" t="b">
        <f>Q165</f>
        <v>0</v>
      </c>
    </row>
    <row r="171" spans="1:18" ht="12.75">
      <c r="A171" s="234"/>
      <c r="B171" s="238"/>
      <c r="C171" s="253"/>
      <c r="D171" s="268"/>
      <c r="E171" s="296" t="str">
        <f>Translations!$B$574</f>
        <v>Description:</v>
      </c>
      <c r="F171" s="435"/>
      <c r="G171" s="425"/>
      <c r="H171" s="425"/>
      <c r="I171" s="425"/>
      <c r="J171" s="425"/>
      <c r="K171" s="425"/>
      <c r="L171" s="426"/>
      <c r="M171" s="247"/>
      <c r="O171" s="278"/>
      <c r="R171" s="277" t="b">
        <f aca="true" t="shared" si="9" ref="R171:R178">R170</f>
        <v>0</v>
      </c>
    </row>
    <row r="172" spans="1:18" ht="12.75">
      <c r="A172" s="234"/>
      <c r="B172" s="238"/>
      <c r="C172" s="253"/>
      <c r="D172" s="268"/>
      <c r="E172" s="245"/>
      <c r="F172" s="427"/>
      <c r="G172" s="428"/>
      <c r="H172" s="428"/>
      <c r="I172" s="428"/>
      <c r="J172" s="428"/>
      <c r="K172" s="428"/>
      <c r="L172" s="429"/>
      <c r="M172" s="247"/>
      <c r="R172" s="277" t="b">
        <f t="shared" si="9"/>
        <v>0</v>
      </c>
    </row>
    <row r="173" spans="1:18" ht="12.75">
      <c r="A173" s="234"/>
      <c r="B173" s="238"/>
      <c r="C173" s="253"/>
      <c r="D173" s="268"/>
      <c r="E173" s="245"/>
      <c r="F173" s="427"/>
      <c r="G173" s="428"/>
      <c r="H173" s="428"/>
      <c r="I173" s="428"/>
      <c r="J173" s="428"/>
      <c r="K173" s="428"/>
      <c r="L173" s="429"/>
      <c r="M173" s="247"/>
      <c r="R173" s="277" t="b">
        <f t="shared" si="9"/>
        <v>0</v>
      </c>
    </row>
    <row r="174" spans="1:18" ht="12.75">
      <c r="A174" s="234"/>
      <c r="B174" s="238"/>
      <c r="C174" s="253"/>
      <c r="D174" s="268"/>
      <c r="E174" s="245"/>
      <c r="F174" s="427"/>
      <c r="G174" s="428"/>
      <c r="H174" s="428"/>
      <c r="I174" s="428"/>
      <c r="J174" s="428"/>
      <c r="K174" s="428"/>
      <c r="L174" s="429"/>
      <c r="M174" s="247"/>
      <c r="R174" s="277" t="b">
        <f t="shared" si="9"/>
        <v>0</v>
      </c>
    </row>
    <row r="175" spans="1:18" ht="12.75">
      <c r="A175" s="234"/>
      <c r="B175" s="238"/>
      <c r="C175" s="253"/>
      <c r="D175" s="268"/>
      <c r="E175" s="245"/>
      <c r="F175" s="427"/>
      <c r="G175" s="428"/>
      <c r="H175" s="428"/>
      <c r="I175" s="428"/>
      <c r="J175" s="428"/>
      <c r="K175" s="428"/>
      <c r="L175" s="429"/>
      <c r="M175" s="247"/>
      <c r="R175" s="277" t="b">
        <f t="shared" si="9"/>
        <v>0</v>
      </c>
    </row>
    <row r="176" spans="1:18" ht="12.75">
      <c r="A176" s="234"/>
      <c r="B176" s="238"/>
      <c r="C176" s="253"/>
      <c r="D176" s="268"/>
      <c r="E176" s="245"/>
      <c r="F176" s="427"/>
      <c r="G176" s="428"/>
      <c r="H176" s="428"/>
      <c r="I176" s="428"/>
      <c r="J176" s="428"/>
      <c r="K176" s="428"/>
      <c r="L176" s="429"/>
      <c r="M176" s="247"/>
      <c r="R176" s="277" t="b">
        <f t="shared" si="9"/>
        <v>0</v>
      </c>
    </row>
    <row r="177" spans="1:18" ht="12.75">
      <c r="A177" s="234"/>
      <c r="B177" s="238"/>
      <c r="C177" s="253"/>
      <c r="D177" s="268"/>
      <c r="E177" s="245"/>
      <c r="F177" s="427"/>
      <c r="G177" s="428"/>
      <c r="H177" s="428"/>
      <c r="I177" s="428"/>
      <c r="J177" s="428"/>
      <c r="K177" s="428"/>
      <c r="L177" s="429"/>
      <c r="M177" s="247"/>
      <c r="R177" s="277" t="b">
        <f t="shared" si="9"/>
        <v>0</v>
      </c>
    </row>
    <row r="178" spans="1:18" ht="12.75">
      <c r="A178" s="234"/>
      <c r="B178" s="238"/>
      <c r="C178" s="253"/>
      <c r="D178" s="268"/>
      <c r="E178" s="245"/>
      <c r="F178" s="430"/>
      <c r="G178" s="431"/>
      <c r="H178" s="431"/>
      <c r="I178" s="431"/>
      <c r="J178" s="431"/>
      <c r="K178" s="431"/>
      <c r="L178" s="432"/>
      <c r="M178" s="247"/>
      <c r="R178" s="277" t="b">
        <f t="shared" si="9"/>
        <v>0</v>
      </c>
    </row>
    <row r="179" spans="1:13" ht="13.5" thickBot="1">
      <c r="A179" s="234"/>
      <c r="B179" s="238"/>
      <c r="C179" s="266"/>
      <c r="D179" s="267"/>
      <c r="E179" s="279"/>
      <c r="F179" s="280"/>
      <c r="G179" s="281"/>
      <c r="H179" s="281"/>
      <c r="I179" s="281"/>
      <c r="J179" s="281"/>
      <c r="K179" s="281"/>
      <c r="L179" s="281"/>
      <c r="M179" s="247"/>
    </row>
    <row r="180" spans="1:13" ht="12.75">
      <c r="A180" s="234"/>
      <c r="B180" s="238"/>
      <c r="C180" s="238"/>
      <c r="D180" s="238"/>
      <c r="E180" s="238"/>
      <c r="F180" s="238"/>
      <c r="G180" s="238"/>
      <c r="H180" s="238"/>
      <c r="I180" s="238"/>
      <c r="J180" s="238"/>
      <c r="K180" s="238"/>
      <c r="L180" s="238"/>
      <c r="M180" s="247"/>
    </row>
    <row r="181" spans="1:33" ht="12.75">
      <c r="A181" s="282"/>
      <c r="B181" s="297"/>
      <c r="C181" s="259"/>
      <c r="D181" s="246"/>
      <c r="E181" s="283" t="str">
        <f>Translations!$B$576</f>
        <v>Further blocks can be added by copy/paste of the last block, if needed.</v>
      </c>
      <c r="F181" s="273"/>
      <c r="G181" s="284"/>
      <c r="H181" s="284"/>
      <c r="I181" s="284"/>
      <c r="J181" s="284"/>
      <c r="K181" s="284"/>
      <c r="L181" s="284"/>
      <c r="M181" s="297"/>
      <c r="T181" s="263"/>
      <c r="U181" s="263"/>
      <c r="V181" s="263"/>
      <c r="W181" s="263"/>
      <c r="X181" s="263"/>
      <c r="Y181" s="263"/>
      <c r="Z181" s="263"/>
      <c r="AA181" s="263"/>
      <c r="AB181" s="263"/>
      <c r="AC181" s="263"/>
      <c r="AD181" s="263"/>
      <c r="AE181" s="263"/>
      <c r="AF181" s="263"/>
      <c r="AG181" s="263"/>
    </row>
    <row r="182" spans="1:33" ht="12.75">
      <c r="A182" s="282"/>
      <c r="B182" s="297"/>
      <c r="C182" s="259"/>
      <c r="D182" s="246"/>
      <c r="E182" s="283"/>
      <c r="F182" s="273"/>
      <c r="G182" s="284"/>
      <c r="H182" s="284"/>
      <c r="I182" s="284"/>
      <c r="J182" s="284"/>
      <c r="K182" s="284"/>
      <c r="L182" s="284"/>
      <c r="M182" s="297"/>
      <c r="T182" s="263"/>
      <c r="U182" s="263"/>
      <c r="V182" s="263"/>
      <c r="W182" s="263"/>
      <c r="X182" s="263"/>
      <c r="Y182" s="263"/>
      <c r="Z182" s="263"/>
      <c r="AA182" s="263"/>
      <c r="AB182" s="263"/>
      <c r="AC182" s="263"/>
      <c r="AD182" s="263"/>
      <c r="AE182" s="263"/>
      <c r="AF182" s="263"/>
      <c r="AG182" s="263"/>
    </row>
    <row r="183" spans="1:14" ht="12.75">
      <c r="A183" s="145"/>
      <c r="B183" s="284"/>
      <c r="C183" s="284"/>
      <c r="D183" s="390" t="str">
        <f>Translations!$B$589</f>
        <v>&lt;&lt;&lt; Click here to proceed to section 5 "MS specific further information" &gt;&gt;&gt;</v>
      </c>
      <c r="E183" s="390"/>
      <c r="F183" s="390"/>
      <c r="G183" s="390"/>
      <c r="H183" s="391"/>
      <c r="I183" s="391"/>
      <c r="J183" s="284"/>
      <c r="K183" s="284"/>
      <c r="L183" s="284"/>
      <c r="M183" s="284"/>
      <c r="N183" s="284"/>
    </row>
    <row r="184" spans="1:12" ht="12.75">
      <c r="A184" s="285"/>
      <c r="B184" s="245"/>
      <c r="C184" s="245"/>
      <c r="D184" s="245"/>
      <c r="E184" s="245"/>
      <c r="F184" s="245"/>
      <c r="G184" s="245"/>
      <c r="H184" s="245"/>
      <c r="I184" s="245"/>
      <c r="J184" s="245"/>
      <c r="K184" s="245"/>
      <c r="L184" s="245"/>
    </row>
    <row r="185" ht="12.75" hidden="1">
      <c r="A185" s="282" t="s">
        <v>675</v>
      </c>
    </row>
    <row r="186" spans="1:33" s="232" customFormat="1" ht="12.75" hidden="1">
      <c r="A186" s="282" t="s">
        <v>675</v>
      </c>
      <c r="B186" s="231"/>
      <c r="C186" s="231"/>
      <c r="D186" s="231"/>
      <c r="E186" s="231"/>
      <c r="F186" s="231"/>
      <c r="G186" s="231"/>
      <c r="H186" s="231"/>
      <c r="I186" s="231"/>
      <c r="J186" s="231"/>
      <c r="K186" s="231"/>
      <c r="L186" s="231"/>
      <c r="M186" s="245"/>
      <c r="N186" s="286" t="s">
        <v>736</v>
      </c>
      <c r="S186" s="233"/>
      <c r="T186" s="233"/>
      <c r="U186" s="233"/>
      <c r="V186" s="233"/>
      <c r="W186" s="233"/>
      <c r="X186" s="233"/>
      <c r="Y186" s="233"/>
      <c r="Z186" s="233"/>
      <c r="AA186" s="233"/>
      <c r="AB186" s="233"/>
      <c r="AC186" s="233"/>
      <c r="AD186" s="233"/>
      <c r="AE186" s="233"/>
      <c r="AF186" s="233"/>
      <c r="AG186" s="233"/>
    </row>
  </sheetData>
  <sheetProtection sheet="1" objects="1" scenarios="1" formatCells="0" formatColumns="0" formatRows="0"/>
  <mergeCells count="144">
    <mergeCell ref="E53:G53"/>
    <mergeCell ref="I55:J55"/>
    <mergeCell ref="E56:L56"/>
    <mergeCell ref="E57:K57"/>
    <mergeCell ref="F58:L58"/>
    <mergeCell ref="F59:L59"/>
    <mergeCell ref="F60:L60"/>
    <mergeCell ref="F61:L61"/>
    <mergeCell ref="F62:L62"/>
    <mergeCell ref="F63:L63"/>
    <mergeCell ref="F64:L64"/>
    <mergeCell ref="F65:L65"/>
    <mergeCell ref="F66:L66"/>
    <mergeCell ref="E69:G69"/>
    <mergeCell ref="I71:J71"/>
    <mergeCell ref="E72:L72"/>
    <mergeCell ref="E73:K73"/>
    <mergeCell ref="F74:L74"/>
    <mergeCell ref="F75:L75"/>
    <mergeCell ref="F76:L76"/>
    <mergeCell ref="F77:L77"/>
    <mergeCell ref="F78:L78"/>
    <mergeCell ref="F79:L79"/>
    <mergeCell ref="F80:L80"/>
    <mergeCell ref="F81:L81"/>
    <mergeCell ref="F82:L82"/>
    <mergeCell ref="E85:G85"/>
    <mergeCell ref="I87:J87"/>
    <mergeCell ref="E88:L88"/>
    <mergeCell ref="E89:K89"/>
    <mergeCell ref="F90:L90"/>
    <mergeCell ref="F91:L91"/>
    <mergeCell ref="F92:L92"/>
    <mergeCell ref="F93:L93"/>
    <mergeCell ref="F94:L94"/>
    <mergeCell ref="F95:L95"/>
    <mergeCell ref="F96:L96"/>
    <mergeCell ref="F97:L97"/>
    <mergeCell ref="F98:L98"/>
    <mergeCell ref="E101:G101"/>
    <mergeCell ref="I103:J103"/>
    <mergeCell ref="E104:L104"/>
    <mergeCell ref="E105:K105"/>
    <mergeCell ref="F106:L106"/>
    <mergeCell ref="F107:L107"/>
    <mergeCell ref="F108:L108"/>
    <mergeCell ref="F109:L109"/>
    <mergeCell ref="F110:L110"/>
    <mergeCell ref="F111:L111"/>
    <mergeCell ref="F112:L112"/>
    <mergeCell ref="F113:L113"/>
    <mergeCell ref="F114:L114"/>
    <mergeCell ref="E117:G117"/>
    <mergeCell ref="I119:J119"/>
    <mergeCell ref="E120:L120"/>
    <mergeCell ref="E121:K121"/>
    <mergeCell ref="F122:L122"/>
    <mergeCell ref="F123:L123"/>
    <mergeCell ref="F124:L124"/>
    <mergeCell ref="F125:L125"/>
    <mergeCell ref="F126:L126"/>
    <mergeCell ref="F127:L127"/>
    <mergeCell ref="F128:L128"/>
    <mergeCell ref="F129:L129"/>
    <mergeCell ref="F130:L130"/>
    <mergeCell ref="E133:G133"/>
    <mergeCell ref="I135:J135"/>
    <mergeCell ref="E136:L136"/>
    <mergeCell ref="E137:K137"/>
    <mergeCell ref="F138:L138"/>
    <mergeCell ref="F139:L139"/>
    <mergeCell ref="F140:L140"/>
    <mergeCell ref="F141:L141"/>
    <mergeCell ref="F142:L142"/>
    <mergeCell ref="F143:L143"/>
    <mergeCell ref="F144:L144"/>
    <mergeCell ref="F145:L145"/>
    <mergeCell ref="F146:L146"/>
    <mergeCell ref="E149:G149"/>
    <mergeCell ref="I151:J151"/>
    <mergeCell ref="E152:L152"/>
    <mergeCell ref="E153:K153"/>
    <mergeCell ref="F154:L154"/>
    <mergeCell ref="F155:L155"/>
    <mergeCell ref="F170:L170"/>
    <mergeCell ref="F156:L156"/>
    <mergeCell ref="F157:L157"/>
    <mergeCell ref="F158:L158"/>
    <mergeCell ref="F159:L159"/>
    <mergeCell ref="F160:L160"/>
    <mergeCell ref="F161:L161"/>
    <mergeCell ref="F172:L172"/>
    <mergeCell ref="F173:L173"/>
    <mergeCell ref="F174:L174"/>
    <mergeCell ref="F175:L175"/>
    <mergeCell ref="F176:L176"/>
    <mergeCell ref="F162:L162"/>
    <mergeCell ref="E165:G165"/>
    <mergeCell ref="I167:J167"/>
    <mergeCell ref="E168:L168"/>
    <mergeCell ref="E169:K169"/>
    <mergeCell ref="F177:L177"/>
    <mergeCell ref="F178:L178"/>
    <mergeCell ref="D183:I183"/>
    <mergeCell ref="F45:L45"/>
    <mergeCell ref="F46:L46"/>
    <mergeCell ref="F47:L47"/>
    <mergeCell ref="F48:L48"/>
    <mergeCell ref="F49:L49"/>
    <mergeCell ref="F50:L50"/>
    <mergeCell ref="F171:L171"/>
    <mergeCell ref="I39:J39"/>
    <mergeCell ref="E40:L40"/>
    <mergeCell ref="E41:K41"/>
    <mergeCell ref="F42:L42"/>
    <mergeCell ref="F43:L43"/>
    <mergeCell ref="F44:L44"/>
    <mergeCell ref="F30:L30"/>
    <mergeCell ref="F31:L31"/>
    <mergeCell ref="F32:L32"/>
    <mergeCell ref="F33:L33"/>
    <mergeCell ref="F34:L34"/>
    <mergeCell ref="E37:G37"/>
    <mergeCell ref="E24:L24"/>
    <mergeCell ref="E25:K25"/>
    <mergeCell ref="F26:L26"/>
    <mergeCell ref="F27:L27"/>
    <mergeCell ref="F28:L28"/>
    <mergeCell ref="F29:L29"/>
    <mergeCell ref="E18:L18"/>
    <mergeCell ref="E21:G21"/>
    <mergeCell ref="I23:J23"/>
    <mergeCell ref="E8:L8"/>
    <mergeCell ref="F9:L9"/>
    <mergeCell ref="F10:L10"/>
    <mergeCell ref="F11:L11"/>
    <mergeCell ref="F12:L12"/>
    <mergeCell ref="E13:L13"/>
    <mergeCell ref="C3:I3"/>
    <mergeCell ref="J3:L3"/>
    <mergeCell ref="D5:L5"/>
    <mergeCell ref="E7:L7"/>
    <mergeCell ref="E15:L15"/>
    <mergeCell ref="E16:L16"/>
  </mergeCells>
  <conditionalFormatting sqref="H21">
    <cfRule type="expression" priority="71" dxfId="1" stopIfTrue="1">
      <formula>$Q21=TRUE</formula>
    </cfRule>
  </conditionalFormatting>
  <conditionalFormatting sqref="J21 I23:J23 F26:L27 F28 I39:J39 F42:L43 F44 I55:J55 F58:L59 F60 I71:J71 F74:L75 F76 I87:J87 F90:L91 F92 I103:J103 F106:L107 F108 I119:J119 F122:L123 F124 I135:J135 F138:L139 F140 I151:J151 F154:L155 F156 I167:J167 F170:L171 F172">
    <cfRule type="expression" priority="70" dxfId="1" stopIfTrue="1">
      <formula>$R21=TRUE</formula>
    </cfRule>
  </conditionalFormatting>
  <conditionalFormatting sqref="F29:F34">
    <cfRule type="expression" priority="69" dxfId="1" stopIfTrue="1">
      <formula>$R29=TRUE</formula>
    </cfRule>
  </conditionalFormatting>
  <conditionalFormatting sqref="H37">
    <cfRule type="expression" priority="68" dxfId="1" stopIfTrue="1">
      <formula>$Q37=TRUE</formula>
    </cfRule>
  </conditionalFormatting>
  <conditionalFormatting sqref="J37">
    <cfRule type="expression" priority="67" dxfId="1" stopIfTrue="1">
      <formula>$R37=TRUE</formula>
    </cfRule>
  </conditionalFormatting>
  <conditionalFormatting sqref="F45:F50">
    <cfRule type="expression" priority="66" dxfId="1" stopIfTrue="1">
      <formula>$R45=TRUE</formula>
    </cfRule>
  </conditionalFormatting>
  <conditionalFormatting sqref="I39:J39">
    <cfRule type="expression" priority="41" dxfId="1" stopIfTrue="1">
      <formula>$R39=TRUE</formula>
    </cfRule>
  </conditionalFormatting>
  <conditionalFormatting sqref="H53">
    <cfRule type="expression" priority="32" dxfId="1" stopIfTrue="1">
      <formula>$Q53=TRUE</formula>
    </cfRule>
  </conditionalFormatting>
  <conditionalFormatting sqref="J53">
    <cfRule type="expression" priority="31" dxfId="1" stopIfTrue="1">
      <formula>$R53=TRUE</formula>
    </cfRule>
  </conditionalFormatting>
  <conditionalFormatting sqref="F61:F66">
    <cfRule type="expression" priority="30" dxfId="1" stopIfTrue="1">
      <formula>$R61=TRUE</formula>
    </cfRule>
  </conditionalFormatting>
  <conditionalFormatting sqref="I55:J55">
    <cfRule type="expression" priority="29" dxfId="1" stopIfTrue="1">
      <formula>$R55=TRUE</formula>
    </cfRule>
  </conditionalFormatting>
  <conditionalFormatting sqref="H69">
    <cfRule type="expression" priority="28" dxfId="1" stopIfTrue="1">
      <formula>$Q69=TRUE</formula>
    </cfRule>
  </conditionalFormatting>
  <conditionalFormatting sqref="J69">
    <cfRule type="expression" priority="27" dxfId="1" stopIfTrue="1">
      <formula>$R69=TRUE</formula>
    </cfRule>
  </conditionalFormatting>
  <conditionalFormatting sqref="F77:F82">
    <cfRule type="expression" priority="26" dxfId="1" stopIfTrue="1">
      <formula>$R77=TRUE</formula>
    </cfRule>
  </conditionalFormatting>
  <conditionalFormatting sqref="I71:J71">
    <cfRule type="expression" priority="25" dxfId="1" stopIfTrue="1">
      <formula>$R71=TRUE</formula>
    </cfRule>
  </conditionalFormatting>
  <conditionalFormatting sqref="H85">
    <cfRule type="expression" priority="24" dxfId="1" stopIfTrue="1">
      <formula>$Q85=TRUE</formula>
    </cfRule>
  </conditionalFormatting>
  <conditionalFormatting sqref="J85">
    <cfRule type="expression" priority="23" dxfId="1" stopIfTrue="1">
      <formula>$R85=TRUE</formula>
    </cfRule>
  </conditionalFormatting>
  <conditionalFormatting sqref="F93:F98">
    <cfRule type="expression" priority="22" dxfId="1" stopIfTrue="1">
      <formula>$R93=TRUE</formula>
    </cfRule>
  </conditionalFormatting>
  <conditionalFormatting sqref="I87:J87">
    <cfRule type="expression" priority="21" dxfId="1" stopIfTrue="1">
      <formula>$R87=TRUE</formula>
    </cfRule>
  </conditionalFormatting>
  <conditionalFormatting sqref="H101">
    <cfRule type="expression" priority="20" dxfId="1" stopIfTrue="1">
      <formula>$Q101=TRUE</formula>
    </cfRule>
  </conditionalFormatting>
  <conditionalFormatting sqref="J101">
    <cfRule type="expression" priority="19" dxfId="1" stopIfTrue="1">
      <formula>$R101=TRUE</formula>
    </cfRule>
  </conditionalFormatting>
  <conditionalFormatting sqref="F109:F114">
    <cfRule type="expression" priority="18" dxfId="1" stopIfTrue="1">
      <formula>$R109=TRUE</formula>
    </cfRule>
  </conditionalFormatting>
  <conditionalFormatting sqref="I103:J103">
    <cfRule type="expression" priority="17" dxfId="1" stopIfTrue="1">
      <formula>$R103=TRUE</formula>
    </cfRule>
  </conditionalFormatting>
  <conditionalFormatting sqref="H117">
    <cfRule type="expression" priority="16" dxfId="1" stopIfTrue="1">
      <formula>$Q117=TRUE</formula>
    </cfRule>
  </conditionalFormatting>
  <conditionalFormatting sqref="J117">
    <cfRule type="expression" priority="15" dxfId="1" stopIfTrue="1">
      <formula>$R117=TRUE</formula>
    </cfRule>
  </conditionalFormatting>
  <conditionalFormatting sqref="F125:F130">
    <cfRule type="expression" priority="14" dxfId="1" stopIfTrue="1">
      <formula>$R125=TRUE</formula>
    </cfRule>
  </conditionalFormatting>
  <conditionalFormatting sqref="I119:J119">
    <cfRule type="expression" priority="13" dxfId="1" stopIfTrue="1">
      <formula>$R119=TRUE</formula>
    </cfRule>
  </conditionalFormatting>
  <conditionalFormatting sqref="H133">
    <cfRule type="expression" priority="12" dxfId="1" stopIfTrue="1">
      <formula>$Q133=TRUE</formula>
    </cfRule>
  </conditionalFormatting>
  <conditionalFormatting sqref="J133">
    <cfRule type="expression" priority="11" dxfId="1" stopIfTrue="1">
      <formula>$R133=TRUE</formula>
    </cfRule>
  </conditionalFormatting>
  <conditionalFormatting sqref="F141:F146">
    <cfRule type="expression" priority="10" dxfId="1" stopIfTrue="1">
      <formula>$R141=TRUE</formula>
    </cfRule>
  </conditionalFormatting>
  <conditionalFormatting sqref="I135:J135">
    <cfRule type="expression" priority="9" dxfId="1" stopIfTrue="1">
      <formula>$R135=TRUE</formula>
    </cfRule>
  </conditionalFormatting>
  <conditionalFormatting sqref="H149">
    <cfRule type="expression" priority="8" dxfId="1" stopIfTrue="1">
      <formula>$Q149=TRUE</formula>
    </cfRule>
  </conditionalFormatting>
  <conditionalFormatting sqref="J149">
    <cfRule type="expression" priority="7" dxfId="1" stopIfTrue="1">
      <formula>$R149=TRUE</formula>
    </cfRule>
  </conditionalFormatting>
  <conditionalFormatting sqref="F157:F162">
    <cfRule type="expression" priority="6" dxfId="1" stopIfTrue="1">
      <formula>$R157=TRUE</formula>
    </cfRule>
  </conditionalFormatting>
  <conditionalFormatting sqref="I151:J151">
    <cfRule type="expression" priority="5" dxfId="1" stopIfTrue="1">
      <formula>$R151=TRUE</formula>
    </cfRule>
  </conditionalFormatting>
  <conditionalFormatting sqref="H165">
    <cfRule type="expression" priority="4" dxfId="1" stopIfTrue="1">
      <formula>$Q165=TRUE</formula>
    </cfRule>
  </conditionalFormatting>
  <conditionalFormatting sqref="J165">
    <cfRule type="expression" priority="3" dxfId="1" stopIfTrue="1">
      <formula>$R165=TRUE</formula>
    </cfRule>
  </conditionalFormatting>
  <conditionalFormatting sqref="F173:F178">
    <cfRule type="expression" priority="2" dxfId="1" stopIfTrue="1">
      <formula>$R173=TRUE</formula>
    </cfRule>
  </conditionalFormatting>
  <conditionalFormatting sqref="I167:J167">
    <cfRule type="expression" priority="1" dxfId="1" stopIfTrue="1">
      <formula>$R167=TRUE</formula>
    </cfRule>
  </conditionalFormatting>
  <dataValidations count="2">
    <dataValidation type="list" allowBlank="1" showInputMessage="1" showErrorMessage="1" sqref="H21 H37 H53 H69 H85 H101 H117 H133 H149 H165">
      <formula1>TrueFalse</formula1>
    </dataValidation>
    <dataValidation type="list" allowBlank="1" showInputMessage="1" showErrorMessage="1" sqref="I23:J23 I39:J39 I55:J55 I71:J71 I87:J87 I103:J103 I119:J119 I135:J135 I151:J151 I167:J167">
      <formula1>EUconst_DeviationsReasonsVer</formula1>
    </dataValidation>
  </dataValidations>
  <hyperlinks>
    <hyperlink ref="D183:G183" location="'Emissions overview'!A1" display="&lt;&lt;&lt; Click here to proceed to section 4 &quot;Information about the monitoring plan&quot; &gt;&gt;&gt;"/>
    <hyperlink ref="D183:I183" location="JUMP_D" display="&lt;&lt;&lt; Click here to proceed to section 5 &quot;MS specific further information&quot; &gt;&gt;&gt;"/>
  </hyperlinks>
  <printOptions/>
  <pageMargins left="0.7874015748031497" right="0.7874015748031497" top="0.7874015748031497" bottom="0.7874015748031497" header="0.3937007874015748" footer="0.3937007874015748"/>
  <pageSetup fitToHeight="9" fitToWidth="1" horizontalDpi="600" verticalDpi="600" orientation="portrait" paperSize="9" scale="70" r:id="rId1"/>
  <headerFooter alignWithMargins="0">
    <oddHeader>&amp;R&amp;D, &amp;T</oddHeader>
    <oddFooter>&amp;L&amp;F, &amp;A&amp;R&amp;P /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2"/>
  <sheetViews>
    <sheetView showGridLines="0" zoomScaleSheetLayoutView="140" zoomScalePageLayoutView="0" workbookViewId="0" topLeftCell="A1">
      <selection activeCell="A1" sqref="A1"/>
    </sheetView>
  </sheetViews>
  <sheetFormatPr defaultColWidth="11.421875" defaultRowHeight="12.75"/>
  <cols>
    <col min="1" max="1" width="3.140625" style="78" customWidth="1"/>
    <col min="2" max="2" width="4.140625" style="78" customWidth="1"/>
    <col min="3" max="3" width="11.28125" style="78" customWidth="1"/>
    <col min="4" max="4" width="10.8515625" style="78" customWidth="1"/>
    <col min="5" max="6" width="13.57421875" style="78" customWidth="1"/>
    <col min="7" max="7" width="10.421875" style="78" customWidth="1"/>
    <col min="8" max="8" width="11.140625" style="78" customWidth="1"/>
    <col min="9" max="10" width="13.57421875" style="78" customWidth="1"/>
    <col min="11" max="16384" width="11.421875" style="78" customWidth="1"/>
  </cols>
  <sheetData>
    <row r="1" spans="2:6" ht="12.75">
      <c r="B1" s="123"/>
      <c r="C1" s="122"/>
      <c r="D1" s="122"/>
      <c r="E1" s="121"/>
      <c r="F1" s="121"/>
    </row>
    <row r="2" spans="2:10" ht="18">
      <c r="B2" s="436" t="str">
        <f>Translations!$B$4</f>
        <v>Member State specific further information</v>
      </c>
      <c r="C2" s="436"/>
      <c r="D2" s="436"/>
      <c r="E2" s="436"/>
      <c r="F2" s="436"/>
      <c r="G2" s="436"/>
      <c r="H2" s="436"/>
      <c r="I2" s="436"/>
      <c r="J2" s="436"/>
    </row>
    <row r="3" spans="2:6" ht="12.75">
      <c r="B3" s="123"/>
      <c r="C3" s="122"/>
      <c r="D3" s="122"/>
      <c r="E3" s="121"/>
      <c r="F3" s="121"/>
    </row>
    <row r="4" spans="2:10" ht="15.75">
      <c r="B4" s="108">
        <v>5</v>
      </c>
      <c r="C4" s="81" t="str">
        <f>Translations!$B$97</f>
        <v>Comments</v>
      </c>
      <c r="D4" s="81"/>
      <c r="E4" s="81"/>
      <c r="F4" s="81"/>
      <c r="G4" s="81"/>
      <c r="H4" s="81"/>
      <c r="I4" s="81"/>
      <c r="J4" s="81"/>
    </row>
    <row r="6" ht="12.75">
      <c r="B6" s="103" t="str">
        <f>Translations!$B$98</f>
        <v>Space for further Comments:</v>
      </c>
    </row>
    <row r="7" spans="2:10" ht="12.75">
      <c r="B7" s="117"/>
      <c r="C7" s="116"/>
      <c r="D7" s="116"/>
      <c r="E7" s="116"/>
      <c r="F7" s="116"/>
      <c r="G7" s="116"/>
      <c r="H7" s="116"/>
      <c r="I7" s="116"/>
      <c r="J7" s="115"/>
    </row>
    <row r="8" spans="1:10" ht="15.75">
      <c r="A8" s="102"/>
      <c r="B8" s="114"/>
      <c r="C8" s="113"/>
      <c r="D8" s="113"/>
      <c r="E8" s="113"/>
      <c r="F8" s="113"/>
      <c r="G8" s="113"/>
      <c r="H8" s="113"/>
      <c r="I8" s="113"/>
      <c r="J8" s="112"/>
    </row>
    <row r="9" spans="2:10" ht="12.75">
      <c r="B9" s="114"/>
      <c r="C9" s="113"/>
      <c r="D9" s="113"/>
      <c r="E9" s="113"/>
      <c r="F9" s="113"/>
      <c r="G9" s="113"/>
      <c r="H9" s="113"/>
      <c r="I9" s="113"/>
      <c r="J9" s="112"/>
    </row>
    <row r="10" spans="2:10" ht="12.75">
      <c r="B10" s="114"/>
      <c r="C10" s="113"/>
      <c r="D10" s="113"/>
      <c r="E10" s="113"/>
      <c r="F10" s="113"/>
      <c r="G10" s="113"/>
      <c r="H10" s="113"/>
      <c r="I10" s="113"/>
      <c r="J10" s="112"/>
    </row>
    <row r="11" spans="2:10" ht="12.75">
      <c r="B11" s="114"/>
      <c r="C11" s="113"/>
      <c r="D11" s="113"/>
      <c r="E11" s="113"/>
      <c r="F11" s="113"/>
      <c r="G11" s="113"/>
      <c r="H11" s="113"/>
      <c r="I11" s="113"/>
      <c r="J11" s="112"/>
    </row>
    <row r="12" spans="2:10" ht="12.75">
      <c r="B12" s="114"/>
      <c r="C12" s="113"/>
      <c r="D12" s="113"/>
      <c r="E12" s="113"/>
      <c r="F12" s="113"/>
      <c r="G12" s="113"/>
      <c r="H12" s="113"/>
      <c r="I12" s="113"/>
      <c r="J12" s="112"/>
    </row>
    <row r="13" spans="2:10" ht="12.75">
      <c r="B13" s="114"/>
      <c r="C13" s="113"/>
      <c r="D13" s="113"/>
      <c r="E13" s="113"/>
      <c r="F13" s="113"/>
      <c r="G13" s="113"/>
      <c r="H13" s="113"/>
      <c r="I13" s="113"/>
      <c r="J13" s="112"/>
    </row>
    <row r="14" spans="2:10" ht="12.75">
      <c r="B14" s="114"/>
      <c r="C14" s="113"/>
      <c r="D14" s="113"/>
      <c r="E14" s="113"/>
      <c r="F14" s="113"/>
      <c r="G14" s="113"/>
      <c r="H14" s="113"/>
      <c r="I14" s="113"/>
      <c r="J14" s="112"/>
    </row>
    <row r="15" spans="2:10" ht="12.75">
      <c r="B15" s="114"/>
      <c r="C15" s="113"/>
      <c r="D15" s="113"/>
      <c r="E15" s="113"/>
      <c r="F15" s="113"/>
      <c r="G15" s="113"/>
      <c r="H15" s="113"/>
      <c r="I15" s="113"/>
      <c r="J15" s="112"/>
    </row>
    <row r="16" spans="2:10" ht="12.75">
      <c r="B16" s="114"/>
      <c r="C16" s="113"/>
      <c r="D16" s="113"/>
      <c r="E16" s="113"/>
      <c r="F16" s="113"/>
      <c r="G16" s="113"/>
      <c r="H16" s="113"/>
      <c r="I16" s="113"/>
      <c r="J16" s="112"/>
    </row>
    <row r="17" spans="2:10" ht="12.75">
      <c r="B17" s="114"/>
      <c r="C17" s="113"/>
      <c r="D17" s="113"/>
      <c r="E17" s="113"/>
      <c r="F17" s="113"/>
      <c r="G17" s="113"/>
      <c r="H17" s="113"/>
      <c r="I17" s="113"/>
      <c r="J17" s="112"/>
    </row>
    <row r="18" spans="2:10" ht="12.75">
      <c r="B18" s="114"/>
      <c r="C18" s="113"/>
      <c r="D18" s="113"/>
      <c r="E18" s="113"/>
      <c r="F18" s="113"/>
      <c r="G18" s="113"/>
      <c r="H18" s="113"/>
      <c r="I18" s="113"/>
      <c r="J18" s="112"/>
    </row>
    <row r="19" spans="2:10" ht="12.75">
      <c r="B19" s="114"/>
      <c r="C19" s="113"/>
      <c r="D19" s="113"/>
      <c r="E19" s="113"/>
      <c r="F19" s="113"/>
      <c r="G19" s="113"/>
      <c r="H19" s="113"/>
      <c r="I19" s="113"/>
      <c r="J19" s="112"/>
    </row>
    <row r="20" spans="2:10" ht="12.75">
      <c r="B20" s="114"/>
      <c r="C20" s="113"/>
      <c r="D20" s="113"/>
      <c r="E20" s="113"/>
      <c r="F20" s="113"/>
      <c r="G20" s="113"/>
      <c r="H20" s="113"/>
      <c r="I20" s="113"/>
      <c r="J20" s="112"/>
    </row>
    <row r="21" spans="2:10" ht="12.75">
      <c r="B21" s="114"/>
      <c r="C21" s="113"/>
      <c r="D21" s="113"/>
      <c r="E21" s="113"/>
      <c r="F21" s="113"/>
      <c r="G21" s="113"/>
      <c r="H21" s="113"/>
      <c r="I21" s="113"/>
      <c r="J21" s="112"/>
    </row>
    <row r="22" spans="2:10" ht="12.75">
      <c r="B22" s="114"/>
      <c r="C22" s="113"/>
      <c r="D22" s="113"/>
      <c r="E22" s="113"/>
      <c r="F22" s="113"/>
      <c r="G22" s="113"/>
      <c r="H22" s="113"/>
      <c r="I22" s="113"/>
      <c r="J22" s="112"/>
    </row>
    <row r="23" spans="2:10" ht="12.75">
      <c r="B23" s="114"/>
      <c r="C23" s="113"/>
      <c r="D23" s="113"/>
      <c r="E23" s="113"/>
      <c r="F23" s="113"/>
      <c r="G23" s="113"/>
      <c r="H23" s="113"/>
      <c r="I23" s="113"/>
      <c r="J23" s="112"/>
    </row>
    <row r="24" spans="2:10" ht="12.75">
      <c r="B24" s="114"/>
      <c r="C24" s="113"/>
      <c r="D24" s="113"/>
      <c r="E24" s="113"/>
      <c r="F24" s="113"/>
      <c r="G24" s="113"/>
      <c r="H24" s="113"/>
      <c r="I24" s="113"/>
      <c r="J24" s="112"/>
    </row>
    <row r="25" spans="2:10" ht="12.75">
      <c r="B25" s="114"/>
      <c r="C25" s="113"/>
      <c r="D25" s="113"/>
      <c r="E25" s="113"/>
      <c r="F25" s="113"/>
      <c r="G25" s="113"/>
      <c r="H25" s="113"/>
      <c r="I25" s="113"/>
      <c r="J25" s="112"/>
    </row>
    <row r="26" spans="2:10" ht="12.75">
      <c r="B26" s="114"/>
      <c r="C26" s="113"/>
      <c r="D26" s="113"/>
      <c r="E26" s="113"/>
      <c r="F26" s="113"/>
      <c r="G26" s="113"/>
      <c r="H26" s="113"/>
      <c r="I26" s="113"/>
      <c r="J26" s="112"/>
    </row>
    <row r="27" spans="2:10" ht="12.75">
      <c r="B27" s="114"/>
      <c r="C27" s="113"/>
      <c r="D27" s="113"/>
      <c r="E27" s="113"/>
      <c r="F27" s="113"/>
      <c r="G27" s="113"/>
      <c r="H27" s="113"/>
      <c r="I27" s="113"/>
      <c r="J27" s="112"/>
    </row>
    <row r="28" spans="2:10" ht="12.75">
      <c r="B28" s="114"/>
      <c r="C28" s="113"/>
      <c r="D28" s="113"/>
      <c r="E28" s="113"/>
      <c r="F28" s="113"/>
      <c r="G28" s="113"/>
      <c r="H28" s="113"/>
      <c r="I28" s="113"/>
      <c r="J28" s="112"/>
    </row>
    <row r="29" spans="2:10" ht="12.75">
      <c r="B29" s="114"/>
      <c r="C29" s="113"/>
      <c r="D29" s="113"/>
      <c r="E29" s="113"/>
      <c r="F29" s="113"/>
      <c r="G29" s="113"/>
      <c r="H29" s="113"/>
      <c r="I29" s="113"/>
      <c r="J29" s="112"/>
    </row>
    <row r="30" spans="2:10" ht="12.75">
      <c r="B30" s="114"/>
      <c r="C30" s="113"/>
      <c r="D30" s="113"/>
      <c r="E30" s="113"/>
      <c r="F30" s="113"/>
      <c r="G30" s="113"/>
      <c r="H30" s="113"/>
      <c r="I30" s="113"/>
      <c r="J30" s="112"/>
    </row>
    <row r="31" spans="2:10" ht="12.75">
      <c r="B31" s="114"/>
      <c r="C31" s="113"/>
      <c r="D31" s="113"/>
      <c r="E31" s="113"/>
      <c r="F31" s="113"/>
      <c r="G31" s="113"/>
      <c r="H31" s="113"/>
      <c r="I31" s="113"/>
      <c r="J31" s="112"/>
    </row>
    <row r="32" spans="2:10" ht="12.75">
      <c r="B32" s="111"/>
      <c r="C32" s="110"/>
      <c r="D32" s="110"/>
      <c r="E32" s="110"/>
      <c r="F32" s="110"/>
      <c r="G32" s="110"/>
      <c r="H32" s="110"/>
      <c r="I32" s="110"/>
      <c r="J32" s="109"/>
    </row>
  </sheetData>
  <sheetProtection sheet="1" objects="1" scenarios="1" formatCells="0" formatColumns="0" formatRows="0"/>
  <mergeCells count="1">
    <mergeCell ref="B2:J2"/>
  </mergeCells>
  <printOptions/>
  <pageMargins left="0.7874015748031497" right="0.7874015748031497" top="0.7874015748031497" bottom="0.7874015748031497" header="0.3937007874015748" footer="0.3937007874015748"/>
  <pageSetup fitToHeight="1" fitToWidth="1" horizontalDpi="600" verticalDpi="600" orientation="portrait" paperSize="9" scale="83" r:id="rId1"/>
  <headerFooter alignWithMargins="0">
    <oddHeader>&amp;R&amp;D, &amp;T</oddHeader>
    <oddFooter>&amp;L&amp;F, &amp;A&amp;R&amp;P / &amp;N</oddFooter>
  </headerFooter>
</worksheet>
</file>

<file path=xl/worksheets/sheet7.xml><?xml version="1.0" encoding="utf-8"?>
<worksheet xmlns="http://schemas.openxmlformats.org/spreadsheetml/2006/main" xmlns:r="http://schemas.openxmlformats.org/officeDocument/2006/relationships">
  <sheetPr>
    <tabColor indexed="10"/>
    <pageSetUpPr fitToPage="1"/>
  </sheetPr>
  <dimension ref="A1:A645"/>
  <sheetViews>
    <sheetView zoomScalePageLayoutView="0" workbookViewId="0" topLeftCell="A1">
      <selection activeCell="A14" sqref="A14"/>
    </sheetView>
  </sheetViews>
  <sheetFormatPr defaultColWidth="11.421875" defaultRowHeight="12.75"/>
  <cols>
    <col min="1" max="1" width="23.140625" style="8" customWidth="1"/>
    <col min="2" max="16384" width="11.421875" style="8" customWidth="1"/>
  </cols>
  <sheetData>
    <row r="1" ht="12.75">
      <c r="A1" s="39" t="s">
        <v>704</v>
      </c>
    </row>
    <row r="2" ht="12.75">
      <c r="A2" s="77">
        <v>2013</v>
      </c>
    </row>
    <row r="3" ht="12.75">
      <c r="A3" s="77">
        <f aca="true" t="shared" si="0" ref="A3:A9">A2+1</f>
        <v>2014</v>
      </c>
    </row>
    <row r="4" ht="12.75">
      <c r="A4" s="77">
        <f t="shared" si="0"/>
        <v>2015</v>
      </c>
    </row>
    <row r="5" ht="12.75">
      <c r="A5" s="77">
        <f t="shared" si="0"/>
        <v>2016</v>
      </c>
    </row>
    <row r="6" ht="12.75">
      <c r="A6" s="77">
        <f t="shared" si="0"/>
        <v>2017</v>
      </c>
    </row>
    <row r="7" ht="12.75">
      <c r="A7" s="77">
        <f t="shared" si="0"/>
        <v>2018</v>
      </c>
    </row>
    <row r="8" ht="12.75">
      <c r="A8" s="77">
        <f t="shared" si="0"/>
        <v>2019</v>
      </c>
    </row>
    <row r="9" ht="12.75">
      <c r="A9" s="77">
        <f t="shared" si="0"/>
        <v>2020</v>
      </c>
    </row>
    <row r="10" ht="12.75"/>
    <row r="11" ht="12.75">
      <c r="A11" s="39" t="s">
        <v>761</v>
      </c>
    </row>
    <row r="12" ht="12.75">
      <c r="A12" s="127" t="str">
        <f>Translations!$B$595</f>
        <v>Relevant</v>
      </c>
    </row>
    <row r="13" ht="12.75">
      <c r="A13" s="39" t="s">
        <v>763</v>
      </c>
    </row>
    <row r="14" ht="12.75">
      <c r="A14" s="127" t="str">
        <f>Translations!$B$596</f>
        <v>Not Relevant</v>
      </c>
    </row>
    <row r="15" ht="12.75">
      <c r="A15" s="39" t="s">
        <v>773</v>
      </c>
    </row>
    <row r="16" ht="12.75">
      <c r="A16" s="127" t="str">
        <f>Translations!$B$597</f>
        <v>Go to: "Verifier NonConformities"</v>
      </c>
    </row>
    <row r="17" ht="12.75">
      <c r="A17" s="39" t="s">
        <v>774</v>
      </c>
    </row>
    <row r="18" ht="12.75">
      <c r="A18" s="127" t="str">
        <f>Translations!$B$598</f>
        <v>Go to: "Verifier Improvements"</v>
      </c>
    </row>
    <row r="19" ht="12.75">
      <c r="A19" s="39" t="s">
        <v>712</v>
      </c>
    </row>
    <row r="20" ht="12.75">
      <c r="A20" s="127" t="str">
        <f>Translations!$B$538</f>
        <v>eligible</v>
      </c>
    </row>
    <row r="21" ht="12.75">
      <c r="A21" s="39" t="s">
        <v>713</v>
      </c>
    </row>
    <row r="22" ht="12.75">
      <c r="A22" s="127" t="str">
        <f>Translations!$B$539</f>
        <v>not eligible</v>
      </c>
    </row>
    <row r="23" ht="12.75">
      <c r="A23" s="39" t="s">
        <v>714</v>
      </c>
    </row>
    <row r="24" ht="12.75">
      <c r="A24" s="127" t="str">
        <f>Translations!$B$540</f>
        <v>Number is different from input in section 5(a)!</v>
      </c>
    </row>
    <row r="25" ht="12.75">
      <c r="A25" s="39" t="s">
        <v>765</v>
      </c>
    </row>
    <row r="26" ht="12.75">
      <c r="A26" s="127" t="str">
        <f>Translations!$B$599</f>
        <v>Technically infeasible</v>
      </c>
    </row>
    <row r="27" ht="12.75">
      <c r="A27" s="127" t="str">
        <f>Translations!$B$600</f>
        <v>Unreasonable costs</v>
      </c>
    </row>
    <row r="28" ht="12.75">
      <c r="A28" s="127" t="str">
        <f>Translations!$B$601</f>
        <v>Both</v>
      </c>
    </row>
    <row r="29" ht="12.75">
      <c r="A29" s="127" t="str">
        <f>Translations!$B$602</f>
        <v>Recommendation is no improvement</v>
      </c>
    </row>
    <row r="30" ht="12.75">
      <c r="A30" s="127" t="str">
        <f>Translations!$B$603</f>
        <v>Other</v>
      </c>
    </row>
    <row r="31" ht="12.75"/>
    <row r="32" ht="12.75">
      <c r="A32" s="39" t="s">
        <v>201</v>
      </c>
    </row>
    <row r="33" ht="12.75">
      <c r="A33" s="40" t="str">
        <f>Translations!$B$99</f>
        <v>Please select</v>
      </c>
    </row>
    <row r="34" ht="12.75">
      <c r="A34" s="40" t="str">
        <f>Translations!$B$100</f>
        <v>Austria</v>
      </c>
    </row>
    <row r="35" ht="12.75">
      <c r="A35" s="40" t="str">
        <f>Translations!$B$101</f>
        <v>Belgium</v>
      </c>
    </row>
    <row r="36" ht="12.75">
      <c r="A36" s="40" t="str">
        <f>Translations!$B$102</f>
        <v>Bulgaria</v>
      </c>
    </row>
    <row r="37" ht="12.75">
      <c r="A37" s="40" t="str">
        <f>Translations!$B$103</f>
        <v>Croatia</v>
      </c>
    </row>
    <row r="38" ht="12.75">
      <c r="A38" s="40" t="str">
        <f>Translations!$B$104</f>
        <v>Cyprus</v>
      </c>
    </row>
    <row r="39" ht="12.75">
      <c r="A39" s="40" t="str">
        <f>Translations!$B$105</f>
        <v>Czech Republic</v>
      </c>
    </row>
    <row r="40" ht="12.75">
      <c r="A40" s="40" t="str">
        <f>Translations!$B$106</f>
        <v>Denmark</v>
      </c>
    </row>
    <row r="41" ht="12.75">
      <c r="A41" s="40" t="str">
        <f>Translations!$B$107</f>
        <v>Estonia</v>
      </c>
    </row>
    <row r="42" ht="12.75">
      <c r="A42" s="40" t="str">
        <f>Translations!$B$108</f>
        <v>Finland</v>
      </c>
    </row>
    <row r="43" ht="12.75">
      <c r="A43" s="40" t="str">
        <f>Translations!$B$109</f>
        <v>France</v>
      </c>
    </row>
    <row r="44" ht="12.75">
      <c r="A44" s="40" t="str">
        <f>Translations!$B$110</f>
        <v>Germany</v>
      </c>
    </row>
    <row r="45" ht="12.75">
      <c r="A45" s="40" t="str">
        <f>Translations!$B$111</f>
        <v>Greece</v>
      </c>
    </row>
    <row r="46" ht="12.75">
      <c r="A46" s="40" t="str">
        <f>Translations!$B$112</f>
        <v>Hungary</v>
      </c>
    </row>
    <row r="47" ht="12.75">
      <c r="A47" s="41" t="str">
        <f>Translations!$B$113</f>
        <v>Iceland </v>
      </c>
    </row>
    <row r="48" ht="12.75">
      <c r="A48" s="40" t="str">
        <f>Translations!$B$114</f>
        <v>Ireland</v>
      </c>
    </row>
    <row r="49" ht="12.75">
      <c r="A49" s="40" t="str">
        <f>Translations!$B$115</f>
        <v>Italy</v>
      </c>
    </row>
    <row r="50" ht="12.75">
      <c r="A50" s="40" t="str">
        <f>Translations!$B$116</f>
        <v>Latvia</v>
      </c>
    </row>
    <row r="51" ht="12.75">
      <c r="A51" s="40" t="str">
        <f>Translations!$B$117</f>
        <v>Liechtenstein</v>
      </c>
    </row>
    <row r="52" ht="12.75">
      <c r="A52" s="40" t="str">
        <f>Translations!$B$118</f>
        <v>Lithuania</v>
      </c>
    </row>
    <row r="53" ht="12.75">
      <c r="A53" s="40" t="str">
        <f>Translations!$B$119</f>
        <v>Luxembourg</v>
      </c>
    </row>
    <row r="54" ht="12.75">
      <c r="A54" s="40" t="str">
        <f>Translations!$B$120</f>
        <v>Malta</v>
      </c>
    </row>
    <row r="55" ht="12.75">
      <c r="A55" s="40" t="str">
        <f>Translations!$B$121</f>
        <v>Netherlands</v>
      </c>
    </row>
    <row r="56" ht="12.75">
      <c r="A56" s="41" t="str">
        <f>Translations!$B$122</f>
        <v>Norway </v>
      </c>
    </row>
    <row r="57" ht="12.75">
      <c r="A57" s="40" t="str">
        <f>Translations!$B$123</f>
        <v>Poland</v>
      </c>
    </row>
    <row r="58" ht="12.75">
      <c r="A58" s="40" t="str">
        <f>Translations!$B$124</f>
        <v>Portugal</v>
      </c>
    </row>
    <row r="59" ht="12.75">
      <c r="A59" s="40" t="str">
        <f>Translations!$B$125</f>
        <v>Romania</v>
      </c>
    </row>
    <row r="60" ht="12.75">
      <c r="A60" s="40" t="str">
        <f>Translations!$B$126</f>
        <v>Slovakia</v>
      </c>
    </row>
    <row r="61" ht="12.75">
      <c r="A61" s="40" t="str">
        <f>Translations!$B$127</f>
        <v>Slovenia</v>
      </c>
    </row>
    <row r="62" ht="12.75">
      <c r="A62" s="40" t="str">
        <f>Translations!$B$128</f>
        <v>Spain</v>
      </c>
    </row>
    <row r="63" ht="12.75">
      <c r="A63" s="40" t="str">
        <f>Translations!$B$129</f>
        <v>Sweden</v>
      </c>
    </row>
    <row r="64" ht="12.75">
      <c r="A64" s="40" t="str">
        <f>Translations!$B$130</f>
        <v>United Kingdom</v>
      </c>
    </row>
    <row r="65" ht="12.75"/>
    <row r="66" ht="12.75"/>
    <row r="67" ht="12.75">
      <c r="A67" s="21" t="s">
        <v>275</v>
      </c>
    </row>
    <row r="68" ht="12.75">
      <c r="A68" s="40" t="str">
        <f>Translations!$B$99</f>
        <v>Please select</v>
      </c>
    </row>
    <row r="69" ht="12.75">
      <c r="A69" s="40"/>
    </row>
    <row r="70" ht="12.75">
      <c r="A70" s="40" t="str">
        <f>Translations!$B$131</f>
        <v>Afghanistan</v>
      </c>
    </row>
    <row r="71" ht="12.75">
      <c r="A71" s="40" t="str">
        <f>Translations!$B$132</f>
        <v>Albania</v>
      </c>
    </row>
    <row r="72" ht="12.75">
      <c r="A72" s="40" t="str">
        <f>Translations!$B$133</f>
        <v>Algeria</v>
      </c>
    </row>
    <row r="73" ht="12.75">
      <c r="A73" s="40" t="str">
        <f>Translations!$B$134</f>
        <v>American Samoa</v>
      </c>
    </row>
    <row r="74" ht="12.75">
      <c r="A74" s="40" t="str">
        <f>Translations!$B$135</f>
        <v>Andorra</v>
      </c>
    </row>
    <row r="75" ht="12.75">
      <c r="A75" s="40" t="str">
        <f>Translations!$B$136</f>
        <v>Angola</v>
      </c>
    </row>
    <row r="76" ht="12.75">
      <c r="A76" s="40" t="str">
        <f>Translations!$B$137</f>
        <v>Anguilla</v>
      </c>
    </row>
    <row r="77" ht="12.75">
      <c r="A77" s="40" t="str">
        <f>Translations!$B$138</f>
        <v>Antigua and Barbuda</v>
      </c>
    </row>
    <row r="78" ht="12.75">
      <c r="A78" s="40" t="str">
        <f>Translations!$B$139</f>
        <v>Argentina</v>
      </c>
    </row>
    <row r="79" ht="12.75">
      <c r="A79" s="40" t="str">
        <f>Translations!$B$140</f>
        <v>Armenia</v>
      </c>
    </row>
    <row r="80" ht="12.75">
      <c r="A80" s="40" t="str">
        <f>Translations!$B$141</f>
        <v>Aruba</v>
      </c>
    </row>
    <row r="81" ht="12.75">
      <c r="A81" s="40" t="str">
        <f>Translations!$B$142</f>
        <v>Australia</v>
      </c>
    </row>
    <row r="82" ht="12.75">
      <c r="A82" s="40" t="str">
        <f>Translations!$B$100</f>
        <v>Austria</v>
      </c>
    </row>
    <row r="83" ht="12.75">
      <c r="A83" s="40" t="str">
        <f>Translations!$B$143</f>
        <v>Azerbaijan</v>
      </c>
    </row>
    <row r="84" ht="12.75">
      <c r="A84" s="40" t="str">
        <f>Translations!$B$144</f>
        <v>Bahamas</v>
      </c>
    </row>
    <row r="85" ht="12.75">
      <c r="A85" s="40" t="str">
        <f>Translations!$B$145</f>
        <v>Bahrain</v>
      </c>
    </row>
    <row r="86" ht="12.75">
      <c r="A86" s="40" t="str">
        <f>Translations!$B$146</f>
        <v>Bangladesh</v>
      </c>
    </row>
    <row r="87" ht="12.75">
      <c r="A87" s="40" t="str">
        <f>Translations!$B$147</f>
        <v>Barbados</v>
      </c>
    </row>
    <row r="88" ht="12.75">
      <c r="A88" s="40" t="str">
        <f>Translations!$B$148</f>
        <v>Belarus</v>
      </c>
    </row>
    <row r="89" ht="12.75">
      <c r="A89" s="40" t="str">
        <f>Translations!$B$101</f>
        <v>Belgium</v>
      </c>
    </row>
    <row r="90" ht="12.75">
      <c r="A90" s="40" t="str">
        <f>Translations!$B$149</f>
        <v>Belize</v>
      </c>
    </row>
    <row r="91" ht="12.75">
      <c r="A91" s="40" t="str">
        <f>Translations!$B$150</f>
        <v>Benin</v>
      </c>
    </row>
    <row r="92" ht="12.75">
      <c r="A92" s="40" t="str">
        <f>Translations!$B$151</f>
        <v>Bermuda</v>
      </c>
    </row>
    <row r="93" ht="12.75">
      <c r="A93" s="40" t="str">
        <f>Translations!$B$152</f>
        <v>Bhutan</v>
      </c>
    </row>
    <row r="94" ht="12.75">
      <c r="A94" s="40" t="str">
        <f>Translations!$B$153</f>
        <v>Bolivia, Plurinational State of</v>
      </c>
    </row>
    <row r="95" ht="12.75">
      <c r="A95" s="40" t="str">
        <f>Translations!$B$154</f>
        <v>Bosnia and Herzegovina</v>
      </c>
    </row>
    <row r="96" ht="12.75">
      <c r="A96" s="40" t="str">
        <f>Translations!$B$155</f>
        <v>Botswana</v>
      </c>
    </row>
    <row r="97" ht="12.75">
      <c r="A97" s="40" t="str">
        <f>Translations!$B$156</f>
        <v>Brazil</v>
      </c>
    </row>
    <row r="98" ht="12.75">
      <c r="A98" s="40" t="str">
        <f>Translations!$B$158</f>
        <v>Brunei Darussalam</v>
      </c>
    </row>
    <row r="99" ht="12.75">
      <c r="A99" s="40" t="str">
        <f>Translations!$B$102</f>
        <v>Bulgaria</v>
      </c>
    </row>
    <row r="100" ht="12.75">
      <c r="A100" s="40" t="str">
        <f>Translations!$B$159</f>
        <v>Burkina Faso</v>
      </c>
    </row>
    <row r="101" ht="12.75">
      <c r="A101" s="40" t="str">
        <f>Translations!$B$160</f>
        <v>Burundi</v>
      </c>
    </row>
    <row r="102" ht="12.75">
      <c r="A102" s="40" t="str">
        <f>Translations!$B$161</f>
        <v>Cambodia</v>
      </c>
    </row>
    <row r="103" ht="12.75">
      <c r="A103" s="40" t="str">
        <f>Translations!$B$162</f>
        <v>Cameroon</v>
      </c>
    </row>
    <row r="104" ht="12.75">
      <c r="A104" s="40" t="str">
        <f>Translations!$B$163</f>
        <v>Canada</v>
      </c>
    </row>
    <row r="105" ht="12.75">
      <c r="A105" s="40" t="str">
        <f>Translations!$B$164</f>
        <v>Cape Verde</v>
      </c>
    </row>
    <row r="106" ht="12.75">
      <c r="A106" s="40" t="str">
        <f>Translations!$B$165</f>
        <v>Cayman Islands</v>
      </c>
    </row>
    <row r="107" ht="12.75">
      <c r="A107" s="40" t="str">
        <f>Translations!$B$166</f>
        <v>Central African Republic</v>
      </c>
    </row>
    <row r="108" ht="12.75">
      <c r="A108" s="40" t="str">
        <f>Translations!$B$167</f>
        <v>Chad</v>
      </c>
    </row>
    <row r="109" ht="12.75">
      <c r="A109" s="40" t="str">
        <f>Translations!$B$168</f>
        <v>Channel Islands</v>
      </c>
    </row>
    <row r="110" ht="12.75">
      <c r="A110" s="40" t="str">
        <f>Translations!$B$169</f>
        <v>Chile</v>
      </c>
    </row>
    <row r="111" ht="12.75">
      <c r="A111" s="40" t="str">
        <f>Translations!$B$170</f>
        <v>China</v>
      </c>
    </row>
    <row r="112" ht="12.75">
      <c r="A112" s="40" t="str">
        <f>Translations!$B$173</f>
        <v>Colombia</v>
      </c>
    </row>
    <row r="113" ht="12.75">
      <c r="A113" s="40" t="str">
        <f>Translations!$B$174</f>
        <v>Comoros</v>
      </c>
    </row>
    <row r="114" ht="12.75">
      <c r="A114" s="40" t="str">
        <f>Translations!$B$175</f>
        <v>Congo</v>
      </c>
    </row>
    <row r="115" ht="12.75">
      <c r="A115" s="40" t="str">
        <f>Translations!$B$181</f>
        <v>Congo, The Democratic Republic of the</v>
      </c>
    </row>
    <row r="116" ht="12.75">
      <c r="A116" s="40" t="str">
        <f>Translations!$B$176</f>
        <v>Cook Islands</v>
      </c>
    </row>
    <row r="117" ht="12.75">
      <c r="A117" s="40" t="str">
        <f>Translations!$B$177</f>
        <v>Costa Rica</v>
      </c>
    </row>
    <row r="118" ht="12.75">
      <c r="A118" s="40" t="str">
        <f>Translations!$B$178</f>
        <v>Côte d'Ivoire</v>
      </c>
    </row>
    <row r="119" ht="12.75">
      <c r="A119" s="40" t="str">
        <f>Translations!$B$103</f>
        <v>Croatia</v>
      </c>
    </row>
    <row r="120" ht="12.75">
      <c r="A120" s="40" t="str">
        <f>Translations!$B$179</f>
        <v>Cuba</v>
      </c>
    </row>
    <row r="121" ht="15">
      <c r="A121" s="160" t="str">
        <f>Translations!$B$509</f>
        <v>Curaçao</v>
      </c>
    </row>
    <row r="122" ht="12.75">
      <c r="A122" s="40" t="str">
        <f>Translations!$B$104</f>
        <v>Cyprus</v>
      </c>
    </row>
    <row r="123" ht="12.75">
      <c r="A123" s="40" t="str">
        <f>Translations!$B$105</f>
        <v>Czech Republic</v>
      </c>
    </row>
    <row r="124" ht="12.75">
      <c r="A124" s="40" t="str">
        <f>Translations!$B$106</f>
        <v>Denmark</v>
      </c>
    </row>
    <row r="125" ht="12.75">
      <c r="A125" s="40" t="str">
        <f>Translations!$B$182</f>
        <v>Djibouti</v>
      </c>
    </row>
    <row r="126" ht="12.75">
      <c r="A126" s="40" t="str">
        <f>Translations!$B$183</f>
        <v>Dominica</v>
      </c>
    </row>
    <row r="127" ht="12.75">
      <c r="A127" s="40" t="str">
        <f>Translations!$B$184</f>
        <v>Dominican Republic</v>
      </c>
    </row>
    <row r="128" ht="12.75">
      <c r="A128" s="40" t="str">
        <f>Translations!$B$185</f>
        <v>Ecuador</v>
      </c>
    </row>
    <row r="129" ht="12.75">
      <c r="A129" s="40" t="str">
        <f>Translations!$B$186</f>
        <v>Egypt</v>
      </c>
    </row>
    <row r="130" ht="12.75">
      <c r="A130" s="40" t="str">
        <f>Translations!$B$187</f>
        <v>El Salvador</v>
      </c>
    </row>
    <row r="131" ht="12.75">
      <c r="A131" s="40" t="str">
        <f>Translations!$B$188</f>
        <v>Equatorial Guinea</v>
      </c>
    </row>
    <row r="132" ht="12.75">
      <c r="A132" s="40" t="str">
        <f>Translations!$B$189</f>
        <v>Eritrea</v>
      </c>
    </row>
    <row r="133" ht="12.75">
      <c r="A133" s="40" t="str">
        <f>Translations!$B$107</f>
        <v>Estonia</v>
      </c>
    </row>
    <row r="134" ht="12.75">
      <c r="A134" s="40" t="str">
        <f>Translations!$B$190</f>
        <v>Ethiopia</v>
      </c>
    </row>
    <row r="135" ht="12.75">
      <c r="A135" s="40" t="str">
        <f>Translations!$B$192</f>
        <v>Falkland Islands (Malvinas)</v>
      </c>
    </row>
    <row r="136" ht="12.75">
      <c r="A136" s="40" t="str">
        <f>Translations!$B$191</f>
        <v>Faroe Islands</v>
      </c>
    </row>
    <row r="137" ht="12.75">
      <c r="A137" s="40" t="str">
        <f>Translations!$B$193</f>
        <v>Fiji</v>
      </c>
    </row>
    <row r="138" ht="12.75">
      <c r="A138" s="40" t="str">
        <f>Translations!$B$108</f>
        <v>Finland</v>
      </c>
    </row>
    <row r="139" ht="12.75">
      <c r="A139" s="40" t="str">
        <f>Translations!$B$109</f>
        <v>France</v>
      </c>
    </row>
    <row r="140" ht="12.75">
      <c r="A140" s="40" t="str">
        <f>Translations!$B$194</f>
        <v>French Polynesia</v>
      </c>
    </row>
    <row r="141" ht="12.75">
      <c r="A141" s="40" t="str">
        <f>Translations!$B$195</f>
        <v>Gabon</v>
      </c>
    </row>
    <row r="142" ht="12.75">
      <c r="A142" s="40" t="str">
        <f>Translations!$B$196</f>
        <v>Gambia</v>
      </c>
    </row>
    <row r="143" ht="12.75">
      <c r="A143" s="40" t="str">
        <f>Translations!$B$197</f>
        <v>Georgia</v>
      </c>
    </row>
    <row r="144" ht="12.75">
      <c r="A144" s="40" t="str">
        <f>Translations!$B$110</f>
        <v>Germany</v>
      </c>
    </row>
    <row r="145" ht="12.75">
      <c r="A145" s="40" t="str">
        <f>Translations!$B$198</f>
        <v>Ghana</v>
      </c>
    </row>
    <row r="146" ht="12.75">
      <c r="A146" s="40" t="str">
        <f>Translations!$B$199</f>
        <v>Gibraltar</v>
      </c>
    </row>
    <row r="147" ht="12.75">
      <c r="A147" s="40" t="str">
        <f>Translations!$B$111</f>
        <v>Greece</v>
      </c>
    </row>
    <row r="148" ht="12.75">
      <c r="A148" s="40" t="str">
        <f>Translations!$B$200</f>
        <v>Greenland</v>
      </c>
    </row>
    <row r="149" ht="12.75">
      <c r="A149" s="40" t="str">
        <f>Translations!$B$201</f>
        <v>Grenada</v>
      </c>
    </row>
    <row r="150" ht="12.75">
      <c r="A150" s="40" t="str">
        <f>Translations!$B$202</f>
        <v>Guam</v>
      </c>
    </row>
    <row r="151" ht="12.75">
      <c r="A151" s="40" t="str">
        <f>Translations!$B$203</f>
        <v>Guatemala</v>
      </c>
    </row>
    <row r="152" ht="12.75">
      <c r="A152" s="40" t="str">
        <f>Translations!$B$204</f>
        <v>Guernsey</v>
      </c>
    </row>
    <row r="153" ht="12.75">
      <c r="A153" s="40" t="str">
        <f>Translations!$B$205</f>
        <v>Guinea</v>
      </c>
    </row>
    <row r="154" ht="12.75">
      <c r="A154" s="40" t="str">
        <f>Translations!$B$206</f>
        <v>Guinea-Bissau</v>
      </c>
    </row>
    <row r="155" ht="12.75">
      <c r="A155" s="40" t="str">
        <f>Translations!$B$207</f>
        <v>Guyana</v>
      </c>
    </row>
    <row r="156" ht="12.75">
      <c r="A156" s="40" t="str">
        <f>Translations!$B$208</f>
        <v>Haiti</v>
      </c>
    </row>
    <row r="157" ht="12.75">
      <c r="A157" s="40" t="str">
        <f>Translations!$B$209</f>
        <v>Holy See (Vatican City State)</v>
      </c>
    </row>
    <row r="158" ht="12.75">
      <c r="A158" s="40" t="str">
        <f>Translations!$B$210</f>
        <v>Honduras</v>
      </c>
    </row>
    <row r="159" ht="12.75">
      <c r="A159" s="40" t="str">
        <f>Translations!$B$171</f>
        <v>Hong Kong SAR</v>
      </c>
    </row>
    <row r="160" ht="12.75">
      <c r="A160" s="40" t="str">
        <f>Translations!$B$112</f>
        <v>Hungary</v>
      </c>
    </row>
    <row r="161" ht="12.75">
      <c r="A161" s="40" t="str">
        <f>Translations!$B$113</f>
        <v>Iceland </v>
      </c>
    </row>
    <row r="162" ht="12.75">
      <c r="A162" s="40" t="str">
        <f>Translations!$B$211</f>
        <v>India</v>
      </c>
    </row>
    <row r="163" ht="12.75">
      <c r="A163" s="40" t="str">
        <f>Translations!$B$212</f>
        <v>Indonesia</v>
      </c>
    </row>
    <row r="164" ht="12.75">
      <c r="A164" s="40" t="str">
        <f>Translations!$B$213</f>
        <v>Iran, Islamic Republic of</v>
      </c>
    </row>
    <row r="165" ht="12.75">
      <c r="A165" s="40" t="str">
        <f>Translations!$B$214</f>
        <v>Iraq</v>
      </c>
    </row>
    <row r="166" ht="12.75">
      <c r="A166" s="40" t="str">
        <f>Translations!$B$114</f>
        <v>Ireland</v>
      </c>
    </row>
    <row r="167" ht="12.75">
      <c r="A167" s="40" t="str">
        <f>Translations!$B$215</f>
        <v>Isle of Man</v>
      </c>
    </row>
    <row r="168" ht="12.75">
      <c r="A168" s="40" t="str">
        <f>Translations!$B$216</f>
        <v>Israel</v>
      </c>
    </row>
    <row r="169" ht="12.75">
      <c r="A169" s="40" t="str">
        <f>Translations!$B$115</f>
        <v>Italy</v>
      </c>
    </row>
    <row r="170" ht="12.75">
      <c r="A170" s="40" t="str">
        <f>Translations!$B$217</f>
        <v>Jamaica</v>
      </c>
    </row>
    <row r="171" ht="12.75">
      <c r="A171" s="40" t="str">
        <f>Translations!$B$218</f>
        <v>Japan</v>
      </c>
    </row>
    <row r="172" ht="12.75">
      <c r="A172" s="40" t="str">
        <f>Translations!$B$219</f>
        <v>Jersey</v>
      </c>
    </row>
    <row r="173" ht="12.75">
      <c r="A173" s="40" t="str">
        <f>Translations!$B$220</f>
        <v>Jordan</v>
      </c>
    </row>
    <row r="174" ht="12.75">
      <c r="A174" s="40" t="str">
        <f>Translations!$B$221</f>
        <v>Kazakhstan</v>
      </c>
    </row>
    <row r="175" ht="12.75">
      <c r="A175" s="40" t="str">
        <f>Translations!$B$222</f>
        <v>Kenya</v>
      </c>
    </row>
    <row r="176" ht="12.75">
      <c r="A176" s="40" t="str">
        <f>Translations!$B$223</f>
        <v>Kiribati</v>
      </c>
    </row>
    <row r="177" ht="12.75">
      <c r="A177" s="40" t="str">
        <f>Translations!$B$180</f>
        <v>Korea, Democratic People's Republic of</v>
      </c>
    </row>
    <row r="178" ht="12.75">
      <c r="A178" s="40" t="str">
        <f>Translations!$B$272</f>
        <v>Korea, Republic of</v>
      </c>
    </row>
    <row r="179" ht="15">
      <c r="A179" s="160" t="str">
        <f>Translations!$B$510</f>
        <v>Kosovo, United Nations Interim Administration Mission</v>
      </c>
    </row>
    <row r="180" ht="12.75">
      <c r="A180" s="40" t="str">
        <f>Translations!$B$224</f>
        <v>Kuwait</v>
      </c>
    </row>
    <row r="181" ht="12.75">
      <c r="A181" s="40" t="str">
        <f>Translations!$B$225</f>
        <v>Kyrgyzstan</v>
      </c>
    </row>
    <row r="182" ht="12.75">
      <c r="A182" s="40" t="str">
        <f>Translations!$B$226</f>
        <v>Lao People's Democratic Republic</v>
      </c>
    </row>
    <row r="183" ht="12.75">
      <c r="A183" s="40" t="str">
        <f>Translations!$B$116</f>
        <v>Latvia</v>
      </c>
    </row>
    <row r="184" ht="12.75">
      <c r="A184" s="40" t="str">
        <f>Translations!$B$227</f>
        <v>Lebanon</v>
      </c>
    </row>
    <row r="185" ht="12.75">
      <c r="A185" s="40" t="str">
        <f>Translations!$B$228</f>
        <v>Lesotho</v>
      </c>
    </row>
    <row r="186" ht="12.75">
      <c r="A186" s="40" t="str">
        <f>Translations!$B$229</f>
        <v>Liberia</v>
      </c>
    </row>
    <row r="187" ht="12.75">
      <c r="A187" s="40" t="str">
        <f>Translations!$B$230</f>
        <v>Libya</v>
      </c>
    </row>
    <row r="188" ht="12.75">
      <c r="A188" s="40" t="str">
        <f>Translations!$B$117</f>
        <v>Liechtenstein</v>
      </c>
    </row>
    <row r="189" ht="12.75">
      <c r="A189" s="40" t="str">
        <f>Translations!$B$118</f>
        <v>Lithuania</v>
      </c>
    </row>
    <row r="190" ht="12.75">
      <c r="A190" s="40" t="str">
        <f>Translations!$B$119</f>
        <v>Luxembourg</v>
      </c>
    </row>
    <row r="191" ht="12.75">
      <c r="A191" s="40" t="str">
        <f>Translations!$B$172</f>
        <v>Macao SAR</v>
      </c>
    </row>
    <row r="192" ht="12.75">
      <c r="A192" s="40" t="str">
        <f>Translations!$B$303</f>
        <v>Macedonia, The Former Yugoslav Republic of</v>
      </c>
    </row>
    <row r="193" ht="12.75">
      <c r="A193" s="40" t="str">
        <f>Translations!$B$231</f>
        <v>Madagascar</v>
      </c>
    </row>
    <row r="194" ht="12.75">
      <c r="A194" s="40" t="str">
        <f>Translations!$B$232</f>
        <v>Malawi</v>
      </c>
    </row>
    <row r="195" ht="12.75">
      <c r="A195" s="40" t="str">
        <f>Translations!$B$233</f>
        <v>Malaysia</v>
      </c>
    </row>
    <row r="196" ht="12.75">
      <c r="A196" s="40" t="str">
        <f>Translations!$B$234</f>
        <v>Maldives</v>
      </c>
    </row>
    <row r="197" ht="12.75">
      <c r="A197" s="40" t="str">
        <f>Translations!$B$235</f>
        <v>Mali</v>
      </c>
    </row>
    <row r="198" ht="12.75">
      <c r="A198" s="40" t="str">
        <f>Translations!$B$120</f>
        <v>Malta</v>
      </c>
    </row>
    <row r="199" ht="12.75">
      <c r="A199" s="40" t="str">
        <f>Translations!$B$236</f>
        <v>Marshall Islands</v>
      </c>
    </row>
    <row r="200" ht="12.75">
      <c r="A200" s="40" t="str">
        <f>Translations!$B$237</f>
        <v>Mauritania</v>
      </c>
    </row>
    <row r="201" ht="12.75">
      <c r="A201" s="40" t="str">
        <f>Translations!$B$238</f>
        <v>Mauritius</v>
      </c>
    </row>
    <row r="202" ht="12.75">
      <c r="A202" s="40" t="str">
        <f>Translations!$B$239</f>
        <v>Mayotte</v>
      </c>
    </row>
    <row r="203" ht="12.75">
      <c r="A203" s="40" t="str">
        <f>Translations!$B$240</f>
        <v>Mexico</v>
      </c>
    </row>
    <row r="204" ht="12.75">
      <c r="A204" s="40" t="str">
        <f>Translations!$B$241</f>
        <v>Micronesia, Federated States of</v>
      </c>
    </row>
    <row r="205" ht="12.75">
      <c r="A205" s="40" t="str">
        <f>Translations!$B$273</f>
        <v>Moldova, Republic of</v>
      </c>
    </row>
    <row r="206" ht="12.75">
      <c r="A206" s="40" t="str">
        <f>Translations!$B$242</f>
        <v>Monaco</v>
      </c>
    </row>
    <row r="207" ht="12.75">
      <c r="A207" s="40" t="str">
        <f>Translations!$B$243</f>
        <v>Mongolia</v>
      </c>
    </row>
    <row r="208" ht="12.75">
      <c r="A208" s="40" t="str">
        <f>Translations!$B$244</f>
        <v>Montenegro</v>
      </c>
    </row>
    <row r="209" ht="12.75">
      <c r="A209" s="40" t="str">
        <f>Translations!$B$245</f>
        <v>Montserrat</v>
      </c>
    </row>
    <row r="210" ht="12.75">
      <c r="A210" s="40" t="str">
        <f>Translations!$B$246</f>
        <v>Morocco</v>
      </c>
    </row>
    <row r="211" ht="12.75">
      <c r="A211" s="40" t="str">
        <f>Translations!$B$247</f>
        <v>Mozambique</v>
      </c>
    </row>
    <row r="212" ht="12.75">
      <c r="A212" s="40" t="str">
        <f>Translations!$B$248</f>
        <v>Myanmar</v>
      </c>
    </row>
    <row r="213" ht="12.75">
      <c r="A213" s="40" t="str">
        <f>Translations!$B$249</f>
        <v>Namibia</v>
      </c>
    </row>
    <row r="214" ht="12.75">
      <c r="A214" s="40" t="str">
        <f>Translations!$B$250</f>
        <v>Nauru</v>
      </c>
    </row>
    <row r="215" ht="12.75">
      <c r="A215" s="40" t="str">
        <f>Translations!$B$251</f>
        <v>Nepal</v>
      </c>
    </row>
    <row r="216" ht="12.75">
      <c r="A216" s="40" t="str">
        <f>Translations!$B$121</f>
        <v>Netherlands</v>
      </c>
    </row>
    <row r="217" ht="12.75">
      <c r="A217" s="40" t="str">
        <f>Translations!$B$252</f>
        <v>New Caledonia</v>
      </c>
    </row>
    <row r="218" ht="12.75">
      <c r="A218" s="40" t="str">
        <f>Translations!$B$253</f>
        <v>New Zealand</v>
      </c>
    </row>
    <row r="219" ht="12.75">
      <c r="A219" s="40" t="str">
        <f>Translations!$B$254</f>
        <v>Nicaragua</v>
      </c>
    </row>
    <row r="220" ht="12.75">
      <c r="A220" s="40" t="str">
        <f>Translations!$B$255</f>
        <v>Niger</v>
      </c>
    </row>
    <row r="221" ht="12.75">
      <c r="A221" s="40" t="str">
        <f>Translations!$B$256</f>
        <v>Nigeria</v>
      </c>
    </row>
    <row r="222" ht="12.75">
      <c r="A222" s="40" t="str">
        <f>Translations!$B$257</f>
        <v>Niue</v>
      </c>
    </row>
    <row r="223" ht="12.75">
      <c r="A223" s="40" t="str">
        <f>Translations!$B$258</f>
        <v>Norfolk Island</v>
      </c>
    </row>
    <row r="224" ht="12.75">
      <c r="A224" s="40" t="str">
        <f>Translations!$B$259</f>
        <v>Northern Mariana Islands</v>
      </c>
    </row>
    <row r="225" ht="12.75">
      <c r="A225" s="40" t="str">
        <f>Translations!$B$122</f>
        <v>Norway </v>
      </c>
    </row>
    <row r="226" ht="12.75">
      <c r="A226" s="40" t="str">
        <f>Translations!$B$261</f>
        <v>Oman</v>
      </c>
    </row>
    <row r="227" ht="12.75">
      <c r="A227" s="40" t="str">
        <f>Translations!$B$262</f>
        <v>Pakistan</v>
      </c>
    </row>
    <row r="228" ht="12.75">
      <c r="A228" s="40" t="str">
        <f>Translations!$B$263</f>
        <v>Palau</v>
      </c>
    </row>
    <row r="229" ht="12.75">
      <c r="A229" s="40" t="str">
        <f>Translations!$B$260</f>
        <v>Palestinian Territory, Occupied</v>
      </c>
    </row>
    <row r="230" ht="12.75">
      <c r="A230" s="40" t="str">
        <f>Translations!$B$264</f>
        <v>Panama</v>
      </c>
    </row>
    <row r="231" ht="12.75">
      <c r="A231" s="40" t="str">
        <f>Translations!$B$265</f>
        <v>Papua New Guinea</v>
      </c>
    </row>
    <row r="232" ht="12.75">
      <c r="A232" s="40" t="str">
        <f>Translations!$B$266</f>
        <v>Paraguay</v>
      </c>
    </row>
    <row r="233" ht="12.75">
      <c r="A233" s="40" t="str">
        <f>Translations!$B$267</f>
        <v>Peru</v>
      </c>
    </row>
    <row r="234" ht="12.75">
      <c r="A234" s="40" t="str">
        <f>Translations!$B$268</f>
        <v>Philippines</v>
      </c>
    </row>
    <row r="235" ht="12.75">
      <c r="A235" s="40" t="str">
        <f>Translations!$B$269</f>
        <v>Pitcairn</v>
      </c>
    </row>
    <row r="236" ht="12.75">
      <c r="A236" s="40" t="str">
        <f>Translations!$B$123</f>
        <v>Poland</v>
      </c>
    </row>
    <row r="237" ht="12.75">
      <c r="A237" s="40" t="str">
        <f>Translations!$B$124</f>
        <v>Portugal</v>
      </c>
    </row>
    <row r="238" ht="12.75">
      <c r="A238" s="40" t="str">
        <f>Translations!$B$270</f>
        <v>Puerto Rico</v>
      </c>
    </row>
    <row r="239" ht="12.75">
      <c r="A239" s="40" t="str">
        <f>Translations!$B$271</f>
        <v>Qatar</v>
      </c>
    </row>
    <row r="240" ht="12.75">
      <c r="A240" s="40" t="str">
        <f>Translations!$B$125</f>
        <v>Romania</v>
      </c>
    </row>
    <row r="241" ht="12.75">
      <c r="A241" s="40" t="str">
        <f>Translations!$B$274</f>
        <v>Russian Federation</v>
      </c>
    </row>
    <row r="242" ht="12.75">
      <c r="A242" s="40" t="str">
        <f>Translations!$B$275</f>
        <v>Rwanda</v>
      </c>
    </row>
    <row r="243" ht="12.75">
      <c r="A243" s="40" t="str">
        <f>Translations!$B$276</f>
        <v>Saint Barthélemy</v>
      </c>
    </row>
    <row r="244" ht="15">
      <c r="A244" s="160" t="str">
        <f>Translations!$B$511</f>
        <v>Saint Helena, Ascension and Tristan da Cunha</v>
      </c>
    </row>
    <row r="245" ht="12.75">
      <c r="A245" s="40" t="str">
        <f>Translations!$B$277</f>
        <v>Saint Kitts and Nevis</v>
      </c>
    </row>
    <row r="246" ht="12.75">
      <c r="A246" s="40" t="str">
        <f>Translations!$B$278</f>
        <v>Saint Lucia</v>
      </c>
    </row>
    <row r="247" ht="12.75">
      <c r="A247" s="40" t="str">
        <f>Translations!$B$280</f>
        <v>Saint Pierre and Miquelon</v>
      </c>
    </row>
    <row r="248" ht="12.75">
      <c r="A248" s="40" t="str">
        <f>Translations!$B$281</f>
        <v>Saint Vincent and the Grenadines</v>
      </c>
    </row>
    <row r="249" ht="12.75">
      <c r="A249" s="40" t="str">
        <f>Translations!$B$279</f>
        <v>Saint-Martin (French part)</v>
      </c>
    </row>
    <row r="250" ht="12.75">
      <c r="A250" s="40" t="str">
        <f>Translations!$B$282</f>
        <v>Samoa</v>
      </c>
    </row>
    <row r="251" ht="12.75">
      <c r="A251" s="40" t="str">
        <f>Translations!$B$283</f>
        <v>San Marino</v>
      </c>
    </row>
    <row r="252" ht="12.75">
      <c r="A252" s="40" t="str">
        <f>Translations!$B$284</f>
        <v>Sao Tome and Principe</v>
      </c>
    </row>
    <row r="253" ht="12.75">
      <c r="A253" s="40" t="str">
        <f>Translations!$B$285</f>
        <v>Saudi Arabia</v>
      </c>
    </row>
    <row r="254" ht="12.75">
      <c r="A254" s="40" t="str">
        <f>Translations!$B$286</f>
        <v>Senegal</v>
      </c>
    </row>
    <row r="255" ht="12.75">
      <c r="A255" s="40" t="str">
        <f>Translations!$B$287</f>
        <v>Serbia</v>
      </c>
    </row>
    <row r="256" ht="12.75">
      <c r="A256" s="40" t="str">
        <f>Translations!$B$288</f>
        <v>Seychelles</v>
      </c>
    </row>
    <row r="257" ht="12.75">
      <c r="A257" s="40" t="str">
        <f>Translations!$B$289</f>
        <v>Sierra Leone</v>
      </c>
    </row>
    <row r="258" ht="12.75">
      <c r="A258" s="40" t="str">
        <f>Translations!$B$290</f>
        <v>Singapore</v>
      </c>
    </row>
    <row r="259" ht="15">
      <c r="A259" s="160" t="str">
        <f>Translations!$B$512</f>
        <v>Sint Maarten (Dutch Part)</v>
      </c>
    </row>
    <row r="260" ht="12.75">
      <c r="A260" s="40" t="str">
        <f>Translations!$B$126</f>
        <v>Slovakia</v>
      </c>
    </row>
    <row r="261" ht="12.75">
      <c r="A261" s="40" t="str">
        <f>Translations!$B$127</f>
        <v>Slovenia</v>
      </c>
    </row>
    <row r="262" ht="12.75">
      <c r="A262" s="40" t="str">
        <f>Translations!$B$291</f>
        <v>Solomon Islands</v>
      </c>
    </row>
    <row r="263" ht="12.75">
      <c r="A263" s="40" t="str">
        <f>Translations!$B$292</f>
        <v>Somalia</v>
      </c>
    </row>
    <row r="264" ht="12.75">
      <c r="A264" s="40" t="str">
        <f>Translations!$B$293</f>
        <v>South Africa</v>
      </c>
    </row>
    <row r="265" ht="15">
      <c r="A265" s="160" t="str">
        <f>Translations!$B$513</f>
        <v>South Georgia and the South Sandwich Islands</v>
      </c>
    </row>
    <row r="266" ht="15">
      <c r="A266" s="160" t="str">
        <f>Translations!$B$514</f>
        <v>South Sudan</v>
      </c>
    </row>
    <row r="267" ht="12.75">
      <c r="A267" s="40" t="str">
        <f>Translations!$B$128</f>
        <v>Spain</v>
      </c>
    </row>
    <row r="268" ht="12.75">
      <c r="A268" s="40" t="str">
        <f>Translations!$B$294</f>
        <v>Sri Lanka</v>
      </c>
    </row>
    <row r="269" ht="12.75">
      <c r="A269" s="40" t="str">
        <f>Translations!$B$295</f>
        <v>Sudan</v>
      </c>
    </row>
    <row r="270" ht="12.75">
      <c r="A270" s="40" t="str">
        <f>Translations!$B$296</f>
        <v>Suriname</v>
      </c>
    </row>
    <row r="271" ht="12.75">
      <c r="A271" s="40" t="str">
        <f>Translations!$B$297</f>
        <v>Svalbard and Jan Mayen Islands</v>
      </c>
    </row>
    <row r="272" ht="12.75">
      <c r="A272" s="40" t="str">
        <f>Translations!$B$298</f>
        <v>Swaziland</v>
      </c>
    </row>
    <row r="273" ht="12.75">
      <c r="A273" s="40" t="str">
        <f>Translations!$B$129</f>
        <v>Sweden</v>
      </c>
    </row>
    <row r="274" ht="12.75">
      <c r="A274" s="40" t="str">
        <f>Translations!$B$299</f>
        <v>Switzerland</v>
      </c>
    </row>
    <row r="275" ht="12.75">
      <c r="A275" s="40" t="str">
        <f>Translations!$B$300</f>
        <v>Syrian Arab Republic</v>
      </c>
    </row>
    <row r="276" ht="15">
      <c r="A276" s="160" t="str">
        <f>Translations!$B$515</f>
        <v>Taiwan</v>
      </c>
    </row>
    <row r="277" ht="12.75">
      <c r="A277" s="40" t="str">
        <f>Translations!$B$301</f>
        <v>Tajikistan</v>
      </c>
    </row>
    <row r="278" ht="12.75">
      <c r="A278" s="40" t="str">
        <f>Translations!$B$317</f>
        <v>Tanzania, United Republic of</v>
      </c>
    </row>
    <row r="279" ht="12.75">
      <c r="A279" s="40" t="str">
        <f>Translations!$B$302</f>
        <v>Thailand</v>
      </c>
    </row>
    <row r="280" ht="12.75">
      <c r="A280" s="40" t="str">
        <f>Translations!$B$304</f>
        <v>Timor-Leste</v>
      </c>
    </row>
    <row r="281" ht="12.75">
      <c r="A281" s="40" t="str">
        <f>Translations!$B$305</f>
        <v>Togo</v>
      </c>
    </row>
    <row r="282" ht="12.75">
      <c r="A282" s="40" t="str">
        <f>Translations!$B$306</f>
        <v>Tokelau</v>
      </c>
    </row>
    <row r="283" ht="12.75">
      <c r="A283" s="40" t="str">
        <f>Translations!$B$307</f>
        <v>Tonga</v>
      </c>
    </row>
    <row r="284" ht="12.75">
      <c r="A284" s="40" t="str">
        <f>Translations!$B$308</f>
        <v>Trinidad and Tobago</v>
      </c>
    </row>
    <row r="285" ht="12.75">
      <c r="A285" s="40" t="str">
        <f>Translations!$B$309</f>
        <v>Tunisia</v>
      </c>
    </row>
    <row r="286" ht="12.75">
      <c r="A286" s="40" t="str">
        <f>Translations!$B$310</f>
        <v>Turkey</v>
      </c>
    </row>
    <row r="287" ht="12.75">
      <c r="A287" s="40" t="str">
        <f>Translations!$B$311</f>
        <v>Turkmenistan</v>
      </c>
    </row>
    <row r="288" ht="12.75">
      <c r="A288" s="40" t="str">
        <f>Translations!$B$312</f>
        <v>Turks and Caicos Islands</v>
      </c>
    </row>
    <row r="289" ht="12.75">
      <c r="A289" s="40" t="str">
        <f>Translations!$B$313</f>
        <v>Tuvalu</v>
      </c>
    </row>
    <row r="290" ht="12.75">
      <c r="A290" s="40" t="str">
        <f>Translations!$B$314</f>
        <v>Uganda</v>
      </c>
    </row>
    <row r="291" ht="12.75">
      <c r="A291" s="40" t="str">
        <f>Translations!$B$315</f>
        <v>Ukraine</v>
      </c>
    </row>
    <row r="292" ht="12.75">
      <c r="A292" s="40" t="str">
        <f>Translations!$B$316</f>
        <v>United Arab Emirates</v>
      </c>
    </row>
    <row r="293" ht="12.75">
      <c r="A293" s="40" t="str">
        <f>Translations!$B$130</f>
        <v>United Kingdom</v>
      </c>
    </row>
    <row r="294" ht="12.75">
      <c r="A294" s="40" t="str">
        <f>Translations!$B$318</f>
        <v>United States</v>
      </c>
    </row>
    <row r="295" ht="12.75">
      <c r="A295" s="40" t="str">
        <f>Translations!$B$320</f>
        <v>Uruguay</v>
      </c>
    </row>
    <row r="296" ht="12.75">
      <c r="A296" s="40" t="str">
        <f>Translations!$B$321</f>
        <v>Uzbekistan</v>
      </c>
    </row>
    <row r="297" ht="12.75">
      <c r="A297" s="40" t="str">
        <f>Translations!$B$322</f>
        <v>Vanuatu</v>
      </c>
    </row>
    <row r="298" ht="12.75">
      <c r="A298" s="40" t="str">
        <f>Translations!$B$323</f>
        <v>Venezuela, Bolivarian Republic of</v>
      </c>
    </row>
    <row r="299" ht="12.75">
      <c r="A299" s="40" t="str">
        <f>Translations!$B$324</f>
        <v>Viet Nam</v>
      </c>
    </row>
    <row r="300" ht="12.75">
      <c r="A300" s="40" t="str">
        <f>Translations!$B$157</f>
        <v>Virgin Islands, British</v>
      </c>
    </row>
    <row r="301" ht="12.75">
      <c r="A301" s="40" t="str">
        <f>Translations!$B$319</f>
        <v>Virgin Islands, U.S.</v>
      </c>
    </row>
    <row r="302" ht="12.75">
      <c r="A302" s="40" t="str">
        <f>Translations!$B$325</f>
        <v>Wallis and Futuna Islands</v>
      </c>
    </row>
    <row r="303" ht="12.75">
      <c r="A303" s="40" t="str">
        <f>Translations!$B$326</f>
        <v>Western Sahara</v>
      </c>
    </row>
    <row r="304" ht="12.75">
      <c r="A304" s="40" t="str">
        <f>Translations!$B$327</f>
        <v>Yemen</v>
      </c>
    </row>
    <row r="305" ht="12.75">
      <c r="A305" s="40" t="str">
        <f>Translations!$B$328</f>
        <v>Zambia</v>
      </c>
    </row>
    <row r="306" ht="12.75">
      <c r="A306" s="40" t="str">
        <f>Translations!$B$329</f>
        <v>Zimbabwe</v>
      </c>
    </row>
    <row r="307" ht="12.75"/>
    <row r="308" ht="12.75"/>
    <row r="309" ht="12.75"/>
    <row r="310" ht="12.75">
      <c r="A310" s="18" t="s">
        <v>634</v>
      </c>
    </row>
    <row r="311" ht="12.75">
      <c r="A311" s="17" t="str">
        <f>Translations!$B$330</f>
        <v>submitted to competent authority</v>
      </c>
    </row>
    <row r="312" ht="12.75">
      <c r="A312" s="17" t="str">
        <f>Translations!$B$331</f>
        <v>approved by competent authority</v>
      </c>
    </row>
    <row r="313" ht="12.75">
      <c r="A313" s="17" t="str">
        <f>Translations!$B$332</f>
        <v>rejected by competent authority</v>
      </c>
    </row>
    <row r="314" ht="12.75">
      <c r="A314" s="17" t="str">
        <f>Translations!$B$333</f>
        <v>returned with remarks</v>
      </c>
    </row>
    <row r="315" ht="12.75">
      <c r="A315" s="17" t="str">
        <f>Translations!$B$334</f>
        <v>working draft</v>
      </c>
    </row>
    <row r="316" ht="12.75">
      <c r="A316" s="17"/>
    </row>
    <row r="317" ht="12.75"/>
    <row r="318" ht="12.75"/>
    <row r="319" ht="12.75"/>
    <row r="320" ht="12.75"/>
    <row r="321" ht="12.75"/>
    <row r="322" ht="12.75"/>
    <row r="323" ht="12.75">
      <c r="A323" s="39" t="s">
        <v>203</v>
      </c>
    </row>
    <row r="324" ht="12.75">
      <c r="A324" s="40" t="str">
        <f>Translations!$B$99</f>
        <v>Please select</v>
      </c>
    </row>
    <row r="325" ht="12.75">
      <c r="A325" s="40" t="str">
        <f>Translations!$B$335</f>
        <v>Commercial</v>
      </c>
    </row>
    <row r="326" ht="12.75">
      <c r="A326" s="40" t="str">
        <f>Translations!$B$336</f>
        <v>Non-commercial</v>
      </c>
    </row>
    <row r="327" ht="12.75"/>
    <row r="328" ht="12.75"/>
    <row r="329" ht="12.75">
      <c r="A329" s="42" t="s">
        <v>213</v>
      </c>
    </row>
    <row r="330" ht="12.75">
      <c r="A330" s="40" t="str">
        <f>Translations!$B$99</f>
        <v>Please select</v>
      </c>
    </row>
    <row r="331" ht="12.75">
      <c r="A331" s="40" t="str">
        <f>Translations!$B$337</f>
        <v>Scheduled flights</v>
      </c>
    </row>
    <row r="332" ht="12.75">
      <c r="A332" s="40" t="str">
        <f>Translations!$B$338</f>
        <v>Non-scheduled flights</v>
      </c>
    </row>
    <row r="333" ht="12.75">
      <c r="A333" s="40" t="str">
        <f>Translations!$B$339</f>
        <v>Scheduled and non-scheduled flights</v>
      </c>
    </row>
    <row r="334" ht="12.75"/>
    <row r="335" ht="12.75"/>
    <row r="336" ht="12.75">
      <c r="A336" s="42" t="s">
        <v>231</v>
      </c>
    </row>
    <row r="337" ht="12.75">
      <c r="A337" s="40" t="str">
        <f>Translations!$B$99</f>
        <v>Please select</v>
      </c>
    </row>
    <row r="338" ht="12.75">
      <c r="A338" s="41" t="str">
        <f>Translations!$B$340</f>
        <v>Only intra-EEA flights</v>
      </c>
    </row>
    <row r="339" ht="12.75">
      <c r="A339" s="41" t="str">
        <f>Translations!$B$341</f>
        <v>Flights inside and outside the EEA</v>
      </c>
    </row>
    <row r="340" ht="12.75"/>
    <row r="341" ht="12.75"/>
    <row r="342" ht="12.75">
      <c r="A342" s="42" t="s">
        <v>189</v>
      </c>
    </row>
    <row r="343" ht="12.75">
      <c r="A343" s="40" t="str">
        <f>Translations!$B$99</f>
        <v>Please select</v>
      </c>
    </row>
    <row r="344" ht="12.75">
      <c r="A344" s="40"/>
    </row>
    <row r="345" ht="12.75">
      <c r="A345" s="40" t="str">
        <f>Translations!$B$342</f>
        <v>Captain</v>
      </c>
    </row>
    <row r="346" ht="12.75">
      <c r="A346" s="40" t="str">
        <f>Translations!$B$343</f>
        <v>Mr</v>
      </c>
    </row>
    <row r="347" ht="12.75">
      <c r="A347" s="40" t="str">
        <f>Translations!$B$344</f>
        <v>Mrs</v>
      </c>
    </row>
    <row r="348" ht="12.75">
      <c r="A348" s="40" t="str">
        <f>Translations!$B$345</f>
        <v>Ms</v>
      </c>
    </row>
    <row r="349" ht="12.75">
      <c r="A349" s="40" t="str">
        <f>Translations!$B$346</f>
        <v>Miss</v>
      </c>
    </row>
    <row r="350" ht="12.75">
      <c r="A350" s="40" t="str">
        <f>Translations!$B$347</f>
        <v>Dr</v>
      </c>
    </row>
    <row r="351" ht="12.75"/>
    <row r="352" ht="12.75">
      <c r="A352" s="42" t="s">
        <v>267</v>
      </c>
    </row>
    <row r="353" ht="12.75">
      <c r="A353" s="43" t="str">
        <f>Translations!$B$99</f>
        <v>Please select</v>
      </c>
    </row>
    <row r="354" ht="12.75">
      <c r="A354" s="43"/>
    </row>
    <row r="355" ht="12.75">
      <c r="A355" s="40" t="str">
        <f>Translations!$B$348</f>
        <v>Company / Limited Liability Partnership</v>
      </c>
    </row>
    <row r="356" ht="12.75">
      <c r="A356" s="40" t="str">
        <f>Translations!$B$349</f>
        <v>Partnership</v>
      </c>
    </row>
    <row r="357" ht="12.75">
      <c r="A357" s="40" t="str">
        <f>Translations!$B$350</f>
        <v>Individual / Sole Trader</v>
      </c>
    </row>
    <row r="358" ht="12.75"/>
    <row r="359" ht="12.75">
      <c r="A359" s="42" t="s">
        <v>181</v>
      </c>
    </row>
    <row r="360" ht="12.75">
      <c r="A360" s="40" t="str">
        <f>Translations!$B$99</f>
        <v>Please select</v>
      </c>
    </row>
    <row r="361" ht="12.75">
      <c r="A361" s="40" t="str">
        <f>Translations!$B$351</f>
        <v>Actual/standard mass from Mass &amp; Balance documentation</v>
      </c>
    </row>
    <row r="362" ht="12.75">
      <c r="A362" s="40" t="str">
        <f>Translations!$B$352</f>
        <v>Alternative methodology</v>
      </c>
    </row>
    <row r="363" ht="12.75"/>
    <row r="364" ht="12.75">
      <c r="A364" s="42" t="s">
        <v>183</v>
      </c>
    </row>
    <row r="365" ht="12.75">
      <c r="A365" s="40" t="str">
        <f>Translations!$B$99</f>
        <v>Please select</v>
      </c>
    </row>
    <row r="366" ht="12.75">
      <c r="A366" s="40" t="str">
        <f>Translations!$B$353</f>
        <v>100 kg default</v>
      </c>
    </row>
    <row r="367" ht="12.75">
      <c r="A367" s="40" t="str">
        <f>Translations!$B$354</f>
        <v>Mass contained in Mass &amp; Balance documentation</v>
      </c>
    </row>
    <row r="368" ht="12.75">
      <c r="A368" s="21"/>
    </row>
    <row r="369" ht="12.75">
      <c r="A369" s="39" t="s">
        <v>295</v>
      </c>
    </row>
    <row r="370" ht="12.75">
      <c r="A370" s="40"/>
    </row>
    <row r="371" ht="12.75">
      <c r="A371" s="44" t="s">
        <v>168</v>
      </c>
    </row>
    <row r="372" ht="12.75">
      <c r="A372" s="44" t="s">
        <v>169</v>
      </c>
    </row>
    <row r="373" ht="12.75">
      <c r="A373" s="44" t="s">
        <v>170</v>
      </c>
    </row>
    <row r="374" ht="12.75">
      <c r="A374" s="44" t="s">
        <v>171</v>
      </c>
    </row>
    <row r="375" ht="12.75">
      <c r="A375" s="44" t="s">
        <v>172</v>
      </c>
    </row>
    <row r="376" ht="12.75">
      <c r="A376" s="44" t="s">
        <v>306</v>
      </c>
    </row>
    <row r="377" ht="12.75">
      <c r="A377" s="44" t="s">
        <v>308</v>
      </c>
    </row>
    <row r="378" ht="12.75">
      <c r="A378" s="44" t="s">
        <v>310</v>
      </c>
    </row>
    <row r="379" ht="12.75"/>
    <row r="380" ht="12.75">
      <c r="A380" s="42" t="s">
        <v>555</v>
      </c>
    </row>
    <row r="381" ht="12.75">
      <c r="A381" s="40" t="str">
        <f>Translations!$B$99</f>
        <v>Please select</v>
      </c>
    </row>
    <row r="382" ht="12.75">
      <c r="A382" s="40" t="str">
        <f>Translations!$B$355</f>
        <v>No documented environmental management system in place</v>
      </c>
    </row>
    <row r="383" ht="12.75">
      <c r="A383" s="40" t="str">
        <f>Translations!$B$356</f>
        <v>Documented environmental management system in place</v>
      </c>
    </row>
    <row r="384" ht="12.75">
      <c r="A384" s="40" t="str">
        <f>Translations!$B$357</f>
        <v>Certified environmental management system in place</v>
      </c>
    </row>
    <row r="385" ht="12.75"/>
    <row r="386" ht="12.75"/>
    <row r="387" ht="12.75">
      <c r="A387" s="42" t="s">
        <v>366</v>
      </c>
    </row>
    <row r="388" ht="12.75">
      <c r="A388" s="40" t="str">
        <f>Translations!$B$99</f>
        <v>Please select</v>
      </c>
    </row>
    <row r="389" ht="12.75">
      <c r="A389" s="40" t="b">
        <v>1</v>
      </c>
    </row>
    <row r="390" ht="12.75">
      <c r="A390" s="40" t="b">
        <v>0</v>
      </c>
    </row>
    <row r="391" ht="12.75"/>
    <row r="392" ht="12.75">
      <c r="A392" s="42" t="s">
        <v>709</v>
      </c>
    </row>
    <row r="393" ht="12.75">
      <c r="A393" s="40" t="b">
        <v>1</v>
      </c>
    </row>
    <row r="394" ht="12.75">
      <c r="A394" s="40" t="b">
        <v>0</v>
      </c>
    </row>
    <row r="395" ht="12.75"/>
    <row r="396" ht="12.75">
      <c r="A396" s="42" t="s">
        <v>175</v>
      </c>
    </row>
    <row r="397" ht="12.75">
      <c r="A397" s="40" t="str">
        <f>Translations!$B$358</f>
        <v>Use by Competent Authority only</v>
      </c>
    </row>
    <row r="398" ht="12.75">
      <c r="A398" s="40" t="str">
        <f>Translations!$B$359</f>
        <v>To be filled in by aircraft operator</v>
      </c>
    </row>
    <row r="399" ht="12.75"/>
    <row r="400" ht="12.75"/>
    <row r="401" ht="12.75">
      <c r="A401" s="39" t="s">
        <v>111</v>
      </c>
    </row>
    <row r="402" ht="12.75">
      <c r="A402" s="40" t="str">
        <f>Translations!$B$360</f>
        <v>Monitoring Plan for Annual Emissions</v>
      </c>
    </row>
    <row r="403" ht="12.75">
      <c r="A403" s="40" t="str">
        <f>Translations!$B$361</f>
        <v>Monitoring Plan for  Tonne-Kilometre Data</v>
      </c>
    </row>
    <row r="404" ht="12.75"/>
    <row r="405" ht="12.75"/>
    <row r="406" ht="12.75">
      <c r="A406" s="39" t="s">
        <v>148</v>
      </c>
    </row>
    <row r="407" ht="12.75">
      <c r="A407" s="40"/>
    </row>
    <row r="408" ht="12.75">
      <c r="A408" s="40" t="str">
        <f>Translations!$B$362</f>
        <v>n.a.</v>
      </c>
    </row>
    <row r="409" ht="12.75"/>
    <row r="410" ht="12.75">
      <c r="A410" s="39" t="s">
        <v>113</v>
      </c>
    </row>
    <row r="411" ht="12.75">
      <c r="A411" s="40" t="str">
        <f>Translations!$B$363</f>
        <v>New monitoring plan</v>
      </c>
    </row>
    <row r="412" ht="12.75">
      <c r="A412" s="40" t="str">
        <f>Translations!$B$364</f>
        <v>Updated monitoring plan</v>
      </c>
    </row>
    <row r="413" ht="12.75"/>
    <row r="414" ht="12.75"/>
    <row r="415" ht="12.75">
      <c r="A415" s="39" t="s">
        <v>573</v>
      </c>
    </row>
    <row r="416" ht="12.75">
      <c r="A416" s="45" t="b">
        <v>1</v>
      </c>
    </row>
    <row r="417" ht="12.75">
      <c r="A417" s="45" t="b">
        <v>0</v>
      </c>
    </row>
    <row r="418" ht="12.75">
      <c r="A418" s="45">
        <v>1</v>
      </c>
    </row>
    <row r="419" ht="12.75">
      <c r="A419" s="45">
        <v>0</v>
      </c>
    </row>
    <row r="420" ht="12.75"/>
    <row r="421" ht="12.75"/>
    <row r="422" ht="12.75">
      <c r="A422" s="42" t="s">
        <v>591</v>
      </c>
    </row>
    <row r="423" ht="12.75">
      <c r="A423" s="43" t="str">
        <f>Translations!$B$99</f>
        <v>Please select</v>
      </c>
    </row>
    <row r="424" ht="12.75">
      <c r="A424" s="43" t="str">
        <f>Translations!$B$365</f>
        <v>As measured by fuel supplier</v>
      </c>
    </row>
    <row r="425" ht="12.75">
      <c r="A425" s="43" t="str">
        <f>Translations!$B$366</f>
        <v>On-board measuring equipment</v>
      </c>
    </row>
    <row r="426" ht="12.75"/>
    <row r="427" ht="12.75">
      <c r="A427" s="42" t="s">
        <v>594</v>
      </c>
    </row>
    <row r="428" ht="12.75">
      <c r="A428" s="43" t="str">
        <f>Translations!$B$99</f>
        <v>Please select</v>
      </c>
    </row>
    <row r="429" ht="12.75">
      <c r="A429" s="43"/>
    </row>
    <row r="430" ht="12.75">
      <c r="A430" s="43" t="str">
        <f>Translations!$B$367</f>
        <v>Taken from fuel supplier (delivery notes or invoices)</v>
      </c>
    </row>
    <row r="431" ht="12.75">
      <c r="A431" s="43" t="str">
        <f>Translations!$B$368</f>
        <v>Recorded in Mass &amp; Balance documentation</v>
      </c>
    </row>
    <row r="432" ht="12.75">
      <c r="A432" s="43" t="str">
        <f>Translations!$B$369</f>
        <v>Recorded in aircraft technical log</v>
      </c>
    </row>
    <row r="433" ht="12.75">
      <c r="A433" s="43" t="str">
        <f>Translations!$B$370</f>
        <v>Transmitted electronically from aircraft to operator</v>
      </c>
    </row>
    <row r="434" ht="12.75"/>
    <row r="435" ht="12.75">
      <c r="A435" s="42" t="s">
        <v>584</v>
      </c>
    </row>
    <row r="436" ht="12.75">
      <c r="A436" s="40" t="str">
        <f>Translations!$B$99</f>
        <v>Please select</v>
      </c>
    </row>
    <row r="437" ht="12.75">
      <c r="A437" s="40"/>
    </row>
    <row r="438" ht="12.75">
      <c r="A438" s="40" t="str">
        <f>Translations!$B$371</f>
        <v>Daily</v>
      </c>
    </row>
    <row r="439" ht="12.75">
      <c r="A439" s="40" t="str">
        <f>Translations!$B$372</f>
        <v>Weekly</v>
      </c>
    </row>
    <row r="440" ht="12.75">
      <c r="A440" s="40" t="str">
        <f>Translations!$B$373</f>
        <v>Monthly</v>
      </c>
    </row>
    <row r="441" ht="12.75">
      <c r="A441" s="40" t="str">
        <f>Translations!$B$374</f>
        <v>Annual</v>
      </c>
    </row>
    <row r="442" ht="12.75"/>
    <row r="443" ht="12.75">
      <c r="A443" s="42" t="s">
        <v>602</v>
      </c>
    </row>
    <row r="444" ht="12.75">
      <c r="A444" s="40" t="str">
        <f>Translations!$B$99</f>
        <v>Please select</v>
      </c>
    </row>
    <row r="445" ht="12.75">
      <c r="A445" s="40" t="str">
        <f>Translations!$B$375</f>
        <v>EF</v>
      </c>
    </row>
    <row r="446" ht="12.75">
      <c r="A446" s="40" t="str">
        <f>Translations!$B$376</f>
        <v>NCV</v>
      </c>
    </row>
    <row r="447" ht="12.75">
      <c r="A447" s="40" t="str">
        <f>Translations!$B$377</f>
        <v>NCV &amp; EF</v>
      </c>
    </row>
    <row r="448" ht="12.75">
      <c r="A448" s="40" t="str">
        <f>Translations!$B$378</f>
        <v>Biogenic content</v>
      </c>
    </row>
    <row r="449" ht="12.75">
      <c r="A449" s="40" t="str">
        <f>Translations!$B$379</f>
        <v>NCV, EF &amp; bio</v>
      </c>
    </row>
    <row r="450" ht="12.75"/>
    <row r="451" ht="12.75">
      <c r="A451" s="42" t="s">
        <v>607</v>
      </c>
    </row>
    <row r="452" ht="12.75">
      <c r="A452" s="40" t="str">
        <f>Translations!$B$99</f>
        <v>Please select</v>
      </c>
    </row>
    <row r="453" ht="12.75">
      <c r="A453" s="40" t="s">
        <v>608</v>
      </c>
    </row>
    <row r="454" ht="12.75">
      <c r="A454" s="40" t="s">
        <v>609</v>
      </c>
    </row>
    <row r="455" ht="12.75">
      <c r="A455" s="40" t="str">
        <f>Translations!$B$362</f>
        <v>n.a.</v>
      </c>
    </row>
    <row r="456" ht="12.75"/>
    <row r="457" ht="12.75">
      <c r="A457" s="42" t="s">
        <v>553</v>
      </c>
    </row>
    <row r="458" ht="12.75">
      <c r="A458" s="46">
        <f>""</f>
      </c>
    </row>
    <row r="459" ht="12.75">
      <c r="A459" s="46">
        <v>2</v>
      </c>
    </row>
    <row r="460" ht="12.75">
      <c r="A460" s="46">
        <v>1</v>
      </c>
    </row>
    <row r="461" ht="12.75">
      <c r="A461" s="46" t="str">
        <f>Translations!$B$362</f>
        <v>n.a.</v>
      </c>
    </row>
    <row r="462" ht="12.75"/>
    <row r="463" ht="12.75"/>
    <row r="464" ht="12.75"/>
    <row r="465" ht="12.75"/>
    <row r="466" ht="12.75">
      <c r="A466" s="42" t="s">
        <v>2</v>
      </c>
    </row>
    <row r="467" ht="12.75">
      <c r="A467" s="40" t="str">
        <f>Translations!$B$99</f>
        <v>Please select</v>
      </c>
    </row>
    <row r="468" ht="12.75">
      <c r="A468" s="40" t="str">
        <f>Translations!$B$380</f>
        <v>Major</v>
      </c>
    </row>
    <row r="469" ht="12.75">
      <c r="A469" s="40" t="str">
        <f>Translations!$B$381</f>
        <v>Minor</v>
      </c>
    </row>
    <row r="470" ht="12.75">
      <c r="A470" s="40" t="str">
        <f>Translations!$B$382</f>
        <v>De minimis</v>
      </c>
    </row>
    <row r="471" ht="12.75"/>
    <row r="472" ht="12.75">
      <c r="A472" s="42" t="s">
        <v>6</v>
      </c>
    </row>
    <row r="473" ht="12.75">
      <c r="A473" s="47" t="str">
        <f>Translations!$B$99</f>
        <v>Please select</v>
      </c>
    </row>
    <row r="474" ht="12.75">
      <c r="A474" s="47" t="str">
        <f>Translations!$B$95</f>
        <v>Method A</v>
      </c>
    </row>
    <row r="475" ht="12.75">
      <c r="A475" s="47" t="str">
        <f>Translations!$B$96</f>
        <v>Method B</v>
      </c>
    </row>
    <row r="476" ht="12.75"/>
    <row r="477" ht="12.75"/>
    <row r="478" ht="12.75">
      <c r="A478" s="42" t="s">
        <v>7</v>
      </c>
    </row>
    <row r="479" ht="12.75">
      <c r="A479" s="47" t="str">
        <f>Translations!$B$99</f>
        <v>Please select</v>
      </c>
    </row>
    <row r="480" ht="12.75">
      <c r="A480" s="40" t="str">
        <f>Translations!$B$383</f>
        <v>Actual density in aircraft tanks</v>
      </c>
    </row>
    <row r="481" ht="12.75">
      <c r="A481" s="40" t="str">
        <f>Translations!$B$384</f>
        <v>Actual density of uplift</v>
      </c>
    </row>
    <row r="482" ht="12.75">
      <c r="A482" s="40" t="str">
        <f>Translations!$B$385</f>
        <v>Standard value (0.8kg/litre)</v>
      </c>
    </row>
    <row r="483" ht="12.75"/>
    <row r="484" ht="12.75"/>
    <row r="485" ht="12.75">
      <c r="A485" s="42" t="s">
        <v>11</v>
      </c>
    </row>
    <row r="486" ht="12.75">
      <c r="A486" s="40" t="str">
        <f>Translations!$B$386</f>
        <v>Jet kerosene</v>
      </c>
    </row>
    <row r="487" ht="12.75">
      <c r="A487" s="40" t="str">
        <f>Translations!$B$387</f>
        <v>Jet gasoline</v>
      </c>
    </row>
    <row r="488" ht="12.75">
      <c r="A488" s="40" t="str">
        <f>Translations!$B$388</f>
        <v>Aviation gasoline</v>
      </c>
    </row>
    <row r="489" ht="12.75">
      <c r="A489" s="40" t="str">
        <f>Translations!$B$389</f>
        <v>Alternative</v>
      </c>
    </row>
    <row r="490" ht="12.75">
      <c r="A490" s="40" t="str">
        <f>Translations!$B$94</f>
        <v>Biofuel</v>
      </c>
    </row>
    <row r="491" ht="12.75"/>
    <row r="492" ht="12.75">
      <c r="A492" s="42" t="s">
        <v>13</v>
      </c>
    </row>
    <row r="493" ht="12.75">
      <c r="A493" s="40"/>
    </row>
    <row r="494" ht="12.75">
      <c r="A494" s="40" t="s">
        <v>608</v>
      </c>
    </row>
    <row r="495" ht="12.75">
      <c r="A495" s="40" t="s">
        <v>609</v>
      </c>
    </row>
    <row r="496" ht="12.75">
      <c r="A496" s="40" t="str">
        <f>Translations!$B$390</f>
        <v>unknown</v>
      </c>
    </row>
    <row r="497" ht="12.75"/>
    <row r="498" ht="12.75"/>
    <row r="499" ht="12.75">
      <c r="A499" s="39" t="str">
        <f>Translations!$B$391</f>
        <v>Commission approved tools</v>
      </c>
    </row>
    <row r="500" ht="12.75">
      <c r="A500" s="47" t="str">
        <f>Translations!$B$99</f>
        <v>Please select</v>
      </c>
    </row>
    <row r="501" ht="12.75">
      <c r="A501" s="47"/>
    </row>
    <row r="502" ht="12.75">
      <c r="A502" s="40" t="str">
        <f>Translations!$B$392</f>
        <v>Small Emitters Tool - Eurocontrol's fuel consumption estimation tool</v>
      </c>
    </row>
    <row r="503" ht="12.75"/>
    <row r="504" ht="12.75"/>
    <row r="505" ht="12.75"/>
    <row r="506" ht="12.75"/>
    <row r="507" ht="12.75"/>
    <row r="508" ht="12.75">
      <c r="A508" s="39" t="s">
        <v>154</v>
      </c>
    </row>
    <row r="509" ht="12.75">
      <c r="A509" s="40" t="str">
        <f>Translations!$B$99</f>
        <v>Please select</v>
      </c>
    </row>
    <row r="510" ht="12.75">
      <c r="A510" s="40"/>
    </row>
    <row r="511" ht="12.75">
      <c r="A511" s="40" t="str">
        <f>Translations!$B$362</f>
        <v>n.a.</v>
      </c>
    </row>
    <row r="512" ht="12.75">
      <c r="A512" s="40" t="str">
        <f>Translations!$B$393</f>
        <v>Environment Agency</v>
      </c>
    </row>
    <row r="513" ht="12.75">
      <c r="A513" s="40" t="str">
        <f>Translations!$B$394</f>
        <v>Ministry of Environment</v>
      </c>
    </row>
    <row r="514" ht="12.75">
      <c r="A514" s="40" t="str">
        <f>Translations!$B$395</f>
        <v>Civil Aviation Authority</v>
      </c>
    </row>
    <row r="515" ht="12.75">
      <c r="A515" s="40" t="str">
        <f>Translations!$B$396</f>
        <v>Ministry of Transport</v>
      </c>
    </row>
    <row r="516" ht="12.75">
      <c r="A516" s="40"/>
    </row>
    <row r="517" ht="12.75">
      <c r="A517" s="40"/>
    </row>
    <row r="518" ht="12.75">
      <c r="A518" s="40"/>
    </row>
    <row r="519" ht="12.75">
      <c r="A519" s="40"/>
    </row>
    <row r="520" ht="12.75">
      <c r="A520" s="40"/>
    </row>
    <row r="521" ht="12.75">
      <c r="A521" s="40"/>
    </row>
    <row r="522" ht="12.75">
      <c r="A522" s="40"/>
    </row>
    <row r="523" ht="12.75">
      <c r="A523" s="40"/>
    </row>
    <row r="524" ht="12.75">
      <c r="A524" s="40"/>
    </row>
    <row r="525" ht="12.75">
      <c r="A525" s="40"/>
    </row>
    <row r="526" ht="12.75">
      <c r="A526" s="40"/>
    </row>
    <row r="529" ht="12.75">
      <c r="A529" s="39" t="s">
        <v>202</v>
      </c>
    </row>
    <row r="530" ht="12.75">
      <c r="A530" s="40" t="str">
        <f>Translations!$B$99</f>
        <v>Please select</v>
      </c>
    </row>
    <row r="531" ht="12.75">
      <c r="A531" s="40"/>
    </row>
    <row r="532" ht="12.75">
      <c r="A532" s="40" t="str">
        <f>Translations!$B$397</f>
        <v>Afghanistan - Ministry of Transport and Civil Aviation</v>
      </c>
    </row>
    <row r="533" ht="12.75">
      <c r="A533" s="40" t="str">
        <f>Translations!$B$398</f>
        <v>Algeria - Établissement Nationale de la Navigation Aérienne (ENNA)</v>
      </c>
    </row>
    <row r="534" ht="12.75">
      <c r="A534" s="40" t="str">
        <f>Translations!$B$399</f>
        <v>Angola - Instituto Nacional da Aviação Civil</v>
      </c>
    </row>
    <row r="535" ht="12.75">
      <c r="A535" s="40" t="str">
        <f>Translations!$B$400</f>
        <v>Argentina - Comando de Regiones Aéreas</v>
      </c>
    </row>
    <row r="536" ht="12.75">
      <c r="A536" s="40" t="str">
        <f>Translations!$B$401</f>
        <v>Armenia - General Department of Civil Aviation</v>
      </c>
    </row>
    <row r="537" ht="12.75">
      <c r="A537" s="40" t="str">
        <f>Translations!$B$402</f>
        <v>Australia - Civil Aviation Safety Authority</v>
      </c>
    </row>
    <row r="538" ht="12.75">
      <c r="A538" s="40" t="str">
        <f>Translations!$B$403</f>
        <v>Austria - Ministry of Transport, Innovation and Technology</v>
      </c>
    </row>
    <row r="539" ht="12.75">
      <c r="A539" s="40" t="str">
        <f>Translations!$B$404</f>
        <v>Bahrain - Civil Aviation Affairs</v>
      </c>
    </row>
    <row r="540" ht="12.75">
      <c r="A540" s="40" t="str">
        <f>Translations!$B$405</f>
        <v>Belgium - Service public fédéral Mobilité et Transports</v>
      </c>
    </row>
    <row r="541" ht="12.75">
      <c r="A541" s="40" t="str">
        <f>Translations!$B$406</f>
        <v>Bermuda - Bermuda Department of Civil Aviation (DCA)</v>
      </c>
    </row>
    <row r="542" ht="12.75">
      <c r="A542" s="40" t="str">
        <f>Translations!$B$407</f>
        <v>Bolivia - Dirección General de Aeronáutica Civil</v>
      </c>
    </row>
    <row r="543" ht="12.75">
      <c r="A543" s="40" t="str">
        <f>Translations!$B$408</f>
        <v>Bosnia and Herzegovina - Department of Civil Aviation</v>
      </c>
    </row>
    <row r="544" ht="12.75">
      <c r="A544" s="40" t="str">
        <f>Translations!$B$409</f>
        <v>Botswana - Ministry of Works &amp; Transport — Department of Civil Aviation</v>
      </c>
    </row>
    <row r="545" ht="12.75">
      <c r="A545" s="40" t="str">
        <f>Translations!$B$410</f>
        <v>Brazil - Agência Nacional de Aviação Civil (ANAC)</v>
      </c>
    </row>
    <row r="546" ht="12.75">
      <c r="A546" s="40" t="str">
        <f>Translations!$B$411</f>
        <v>Brunei Darussalam - Department of Civil Aviation</v>
      </c>
    </row>
    <row r="547" ht="12.75">
      <c r="A547" s="40" t="str">
        <f>Translations!$B$412</f>
        <v>Bulgaria - Civil Aviation Administration</v>
      </c>
    </row>
    <row r="548" ht="12.75">
      <c r="A548" s="40" t="str">
        <f>Translations!$B$413</f>
        <v>Cambodia - Ministry of Public Works and Transport</v>
      </c>
    </row>
    <row r="549" ht="12.75">
      <c r="A549" s="40" t="str">
        <f>Translations!$B$414</f>
        <v>Canada - Canadian Transportation Agency</v>
      </c>
    </row>
    <row r="550" ht="12.75">
      <c r="A550" s="40" t="str">
        <f>Translations!$B$415</f>
        <v>Cape Verde - Agência de Aviação Civil (AAC)</v>
      </c>
    </row>
    <row r="551" ht="12.75">
      <c r="A551" s="40" t="str">
        <f>Translations!$B$416</f>
        <v>Cayman - Civil Aviation Authority (CAA) of the Cayman Islands</v>
      </c>
    </row>
    <row r="552" ht="12.75">
      <c r="A552" s="40" t="str">
        <f>Translations!$B$417</f>
        <v>Chile - Dirección General de Aeronáutica Civil</v>
      </c>
    </row>
    <row r="553" ht="12.75">
      <c r="A553" s="40" t="str">
        <f>Translations!$B$418</f>
        <v>China - Air Traffic Management Bureau (ATMB), General Administration of Civil Aviation of China</v>
      </c>
    </row>
    <row r="554" ht="12.75">
      <c r="A554" s="40" t="str">
        <f>Translations!$B$419</f>
        <v>Colombia - República de Colombia Aeronáutica Civil</v>
      </c>
    </row>
    <row r="555" ht="12.75">
      <c r="A555" s="40" t="str">
        <f>Translations!$B$420</f>
        <v>Costa Rica - Dirección General de Aviación Civil</v>
      </c>
    </row>
    <row r="556" ht="12.75">
      <c r="A556" s="40" t="str">
        <f>Translations!$B$421</f>
        <v>Croatia - Civil Aviation Authority</v>
      </c>
    </row>
    <row r="557" ht="12.75">
      <c r="A557" s="40" t="str">
        <f>Translations!$B$422</f>
        <v>Cuba - Instituto de Aeronáutica Civil de Cuba</v>
      </c>
    </row>
    <row r="558" ht="12.75">
      <c r="A558" s="40" t="str">
        <f>Translations!$B$423</f>
        <v>Cyprus - Department of Civil Aviation of Cyprus</v>
      </c>
    </row>
    <row r="559" ht="12.75">
      <c r="A559" s="40" t="str">
        <f>Translations!$B$424</f>
        <v>Czech Republic - Civil Aviation Authority</v>
      </c>
    </row>
    <row r="560" ht="12.75">
      <c r="A560" s="40" t="str">
        <f>Translations!$B$425</f>
        <v>Denmark - Civil Aviation Administration</v>
      </c>
    </row>
    <row r="561" ht="12.75">
      <c r="A561" s="40" t="str">
        <f>Translations!$B$426</f>
        <v>Dominican Republic - Instituto Dominicano de Aviación Civil</v>
      </c>
    </row>
    <row r="562" ht="12.75">
      <c r="A562" s="40" t="str">
        <f>Translations!$B$427</f>
        <v>Ecuador - Dirección General de Aviación Civil del Ecuador</v>
      </c>
    </row>
    <row r="563" ht="12.75">
      <c r="A563" s="40" t="str">
        <f>Translations!$B$428</f>
        <v>Egypt - Ministry of Civil Aviation</v>
      </c>
    </row>
    <row r="564" ht="12.75">
      <c r="A564" s="40" t="str">
        <f>Translations!$B$429</f>
        <v>El Salvador - Autoridad de Aviación Civil – El Salvador</v>
      </c>
    </row>
    <row r="565" ht="12.75">
      <c r="A565" s="40" t="str">
        <f>Translations!$B$430</f>
        <v>Estonia - Estonian Civil Aviation Administration</v>
      </c>
    </row>
    <row r="566" ht="12.75">
      <c r="A566" s="40" t="str">
        <f>Translations!$B$431</f>
        <v>Fiji - Civil Aviation Authority</v>
      </c>
    </row>
    <row r="567" ht="12.75">
      <c r="A567" s="40" t="str">
        <f>Translations!$B$432</f>
        <v>Finland - Civil Aviation Authority</v>
      </c>
    </row>
    <row r="568" ht="12.75">
      <c r="A568" s="40" t="str">
        <f>Translations!$B$433</f>
        <v>France - Direction Générale de I' Aviation Civile (DGAC)</v>
      </c>
    </row>
    <row r="569" ht="12.75">
      <c r="A569" s="40" t="str">
        <f>Translations!$B$434</f>
        <v>Gambia - Gambia Civil Aviation Authority</v>
      </c>
    </row>
    <row r="570" ht="12.75">
      <c r="A570" s="40" t="str">
        <f>Translations!$B$604</f>
        <v>Germany - Federal Aviation Office</v>
      </c>
    </row>
    <row r="571" ht="12.75">
      <c r="A571" s="40" t="str">
        <f>Translations!$B$436</f>
        <v>Ghana - Ghana Civil Aviation Authority</v>
      </c>
    </row>
    <row r="572" ht="12.75">
      <c r="A572" s="40" t="str">
        <f>Translations!$B$437</f>
        <v>Greece - Hellenic Civil Aviation Authority</v>
      </c>
    </row>
    <row r="573" ht="12.75">
      <c r="A573" s="40" t="str">
        <f>Translations!$B$438</f>
        <v>Hungary - Directorate for Air Transport</v>
      </c>
    </row>
    <row r="574" ht="12.75">
      <c r="A574" s="40" t="str">
        <f>Translations!$B$439</f>
        <v>Iceland - Civil Aviation Administration</v>
      </c>
    </row>
    <row r="575" ht="12.75">
      <c r="A575" s="40" t="str">
        <f>Translations!$B$440</f>
        <v>India - Directorate General of Civil Aviation</v>
      </c>
    </row>
    <row r="576" ht="12.75">
      <c r="A576" s="40" t="str">
        <f>Translations!$B$441</f>
        <v>Indonesia - Direktorat Jenderal Perhubungan Udara</v>
      </c>
    </row>
    <row r="577" ht="12.75">
      <c r="A577" s="40" t="str">
        <f>Translations!$B$442</f>
        <v>Iran, Islamic Republic of - Civil Aviation Organization of Iran</v>
      </c>
    </row>
    <row r="578" ht="12.75">
      <c r="A578" s="40" t="str">
        <f>Translations!$B$443</f>
        <v>Ireland - Irish Aviation Authority</v>
      </c>
    </row>
    <row r="579" ht="12.75">
      <c r="A579" s="41" t="str">
        <f>Translations!$B$516</f>
        <v>Ireland - Commission for Aviation Regulation</v>
      </c>
    </row>
    <row r="580" ht="12.75">
      <c r="A580" s="40" t="str">
        <f>Translations!$B$444</f>
        <v>Israel - Civil Aviation Authority</v>
      </c>
    </row>
    <row r="581" ht="12.75">
      <c r="A581" s="41" t="str">
        <f>Translations!$B$541</f>
        <v>Italy - ENAC - Ente Nazionale per l'Aviazione Civile</v>
      </c>
    </row>
    <row r="582" ht="12.75">
      <c r="A582" s="40" t="str">
        <f>Translations!$B$445</f>
        <v>Jamaica - Civil Aviation Authority</v>
      </c>
    </row>
    <row r="583" ht="12.75">
      <c r="A583" s="40" t="str">
        <f>Translations!$B$446</f>
        <v>Japan - Ministry of Land, Infrastructure and Transport</v>
      </c>
    </row>
    <row r="584" ht="12.75">
      <c r="A584" s="40" t="str">
        <f>Translations!$B$447</f>
        <v>Jordan - Civil Aviation Regulatory Commission (CARC) (formerly called "Jordan Civil Aviation Authority (JCAA)")</v>
      </c>
    </row>
    <row r="585" ht="12.75">
      <c r="A585" s="40" t="str">
        <f>Translations!$B$448</f>
        <v>Kenya - Kenya Civil Aviation Authority</v>
      </c>
    </row>
    <row r="586" ht="12.75">
      <c r="A586" s="40" t="str">
        <f>Translations!$B$449</f>
        <v>Kuwait - Directorate General of Civil Aviation</v>
      </c>
    </row>
    <row r="587" ht="12.75">
      <c r="A587" s="40" t="str">
        <f>Translations!$B$450</f>
        <v>Latvia - Civil Aviation Agency</v>
      </c>
    </row>
    <row r="588" ht="12.75">
      <c r="A588" s="40" t="str">
        <f>Translations!$B$451</f>
        <v>Lebanon - Lebanese Civil Aviation Authority</v>
      </c>
    </row>
    <row r="589" ht="12.75">
      <c r="A589" s="40" t="str">
        <f>Translations!$B$452</f>
        <v>Libyan Arab Jamahiriya - Libyan Civil Aviation Authority</v>
      </c>
    </row>
    <row r="590" ht="12.75">
      <c r="A590" s="40" t="str">
        <f>Translations!$B$453</f>
        <v>Lithuania - Directorate of Civil Aviation</v>
      </c>
    </row>
    <row r="591" ht="12.75">
      <c r="A591" s="40" t="str">
        <f>Translations!$B$454</f>
        <v>Malaysia - Department of Civil Aviation</v>
      </c>
    </row>
    <row r="592" ht="12.75">
      <c r="A592" s="40" t="str">
        <f>Translations!$B$455</f>
        <v>Maldives - Civil Aviation Department</v>
      </c>
    </row>
    <row r="593" ht="12.75">
      <c r="A593" s="40" t="str">
        <f>Translations!$B$456</f>
        <v>Malta - Department of Civil Aviation</v>
      </c>
    </row>
    <row r="594" ht="12.75">
      <c r="A594" s="40" t="str">
        <f>Translations!$B$457</f>
        <v>Mexico - Secretaría de Comunicaciones y Transportes</v>
      </c>
    </row>
    <row r="595" ht="12.75">
      <c r="A595" s="40" t="str">
        <f>Translations!$B$458</f>
        <v>Mongolia - Civil Aviation Authority</v>
      </c>
    </row>
    <row r="596" ht="12.75">
      <c r="A596" s="40" t="str">
        <f>Translations!$B$459</f>
        <v>Montenegro - Ministry Maritime Affairs, Transportation and Telecommunications</v>
      </c>
    </row>
    <row r="597" ht="12.75">
      <c r="A597" s="40" t="str">
        <f>Translations!$B$460</f>
        <v>Morocco - Ministère des Transports</v>
      </c>
    </row>
    <row r="598" ht="12.75">
      <c r="A598" s="40" t="str">
        <f>Translations!$B$461</f>
        <v>Namibia - Directorate of Civil Aviation (DCA Namibia)</v>
      </c>
    </row>
    <row r="599" ht="12.75">
      <c r="A599" s="40" t="str">
        <f>Translations!$B$462</f>
        <v>Nepal - Civil Aviation Authority of Nepal</v>
      </c>
    </row>
    <row r="600" ht="12.75">
      <c r="A600" s="40" t="str">
        <f>Translations!$B$463</f>
        <v>Netherlands - Directorate General of Civil Aviation and Freight Transport (DGTL)</v>
      </c>
    </row>
    <row r="601" ht="12.75">
      <c r="A601" s="40" t="str">
        <f>Translations!$B$464</f>
        <v>New Zealand - Airways Corporation of New Zealand</v>
      </c>
    </row>
    <row r="602" ht="12.75">
      <c r="A602" s="40" t="str">
        <f>Translations!$B$465</f>
        <v>Nicaragua - Instituto Nicaragüense de Aeronáutica Civíl</v>
      </c>
    </row>
    <row r="603" ht="12.75">
      <c r="A603" s="40" t="str">
        <f>Translations!$B$466</f>
        <v>Nigeria - Nigerian Civil Aviation Authority (NCAA)</v>
      </c>
    </row>
    <row r="604" ht="12.75">
      <c r="A604" s="40" t="str">
        <f>Translations!$B$467</f>
        <v>Norway - Civil Aviation Authority</v>
      </c>
    </row>
    <row r="605" ht="12.75">
      <c r="A605" s="40" t="str">
        <f>Translations!$B$468</f>
        <v>Oman - Directorate General of Civil Aviation and Meteorology</v>
      </c>
    </row>
    <row r="606" ht="12.75">
      <c r="A606" s="40" t="str">
        <f>Translations!$B$469</f>
        <v>Pakistan - Civil Aviation Authority</v>
      </c>
    </row>
    <row r="607" ht="12.75">
      <c r="A607" s="40" t="str">
        <f>Translations!$B$470</f>
        <v>Paraguay - Dirección Nacional de Aeronáutica Civil (DINAC)</v>
      </c>
    </row>
    <row r="608" ht="12.75">
      <c r="A608" s="40" t="str">
        <f>Translations!$B$471</f>
        <v>Peru - Dirección General de Aeronáutica Civil</v>
      </c>
    </row>
    <row r="609" ht="12.75">
      <c r="A609" s="40" t="str">
        <f>Translations!$B$472</f>
        <v>Philippines - Air Transportation Office (ATO)</v>
      </c>
    </row>
    <row r="610" ht="12.75">
      <c r="A610" s="40" t="str">
        <f>Translations!$B$473</f>
        <v>Poland - Civil Aviation Office</v>
      </c>
    </row>
    <row r="611" ht="12.75">
      <c r="A611" s="40" t="str">
        <f>Translations!$B$474</f>
        <v>Portugal - Instituto Nacional de Aviação Civil</v>
      </c>
    </row>
    <row r="612" ht="12.75">
      <c r="A612" s="40" t="str">
        <f>Translations!$B$475</f>
        <v>Republic of Korea - Ministry of Construction and Transportation</v>
      </c>
    </row>
    <row r="613" ht="12.75">
      <c r="A613" s="40" t="str">
        <f>Translations!$B$476</f>
        <v>Republic of Moldova - Civil Aviation Administration</v>
      </c>
    </row>
    <row r="614" ht="12.75">
      <c r="A614" s="40" t="str">
        <f>Translations!$B$477</f>
        <v>Romania - Romanian Civil Aeronautical Authority</v>
      </c>
    </row>
    <row r="615" ht="12.75">
      <c r="A615" s="40" t="str">
        <f>Translations!$B$478</f>
        <v>Russian Federation - State Civil Aviation Authority</v>
      </c>
    </row>
    <row r="616" ht="12.75">
      <c r="A616" s="40" t="str">
        <f>Translations!$B$479</f>
        <v>Saudi Arabia - Ministry of Defense and Aviation Presidency of Civil Aviation</v>
      </c>
    </row>
    <row r="617" ht="12.75">
      <c r="A617" s="40" t="str">
        <f>Translations!$B$480</f>
        <v>Serbia - Civil Aviation Directorate</v>
      </c>
    </row>
    <row r="618" ht="12.75">
      <c r="A618" s="40" t="str">
        <f>Translations!$B$481</f>
        <v>Seychelles - Directorate of Civil Aviation, Ministry of Tourism</v>
      </c>
    </row>
    <row r="619" ht="12.75">
      <c r="A619" s="40" t="str">
        <f>Translations!$B$482</f>
        <v>Singapore - Civil Aviation Authority of Singapore</v>
      </c>
    </row>
    <row r="620" ht="12.75">
      <c r="A620" s="40" t="str">
        <f>Translations!$B$483</f>
        <v>Slovakia - Civil Aviation Authority</v>
      </c>
    </row>
    <row r="621" ht="12.75">
      <c r="A621" s="40" t="str">
        <f>Translations!$B$484</f>
        <v>Slovenia - Civil Aviation Authority</v>
      </c>
    </row>
    <row r="622" ht="12.75">
      <c r="A622" s="40" t="str">
        <f>Translations!$B$485</f>
        <v>Somalia - Civil Aviation Caretaker Authority for Somalia</v>
      </c>
    </row>
    <row r="623" ht="12.75">
      <c r="A623" s="40" t="str">
        <f>Translations!$B$486</f>
        <v>South Africa - Civil Aviation Authority</v>
      </c>
    </row>
    <row r="624" ht="12.75">
      <c r="A624" s="40" t="str">
        <f>Translations!$B$487</f>
        <v>Spain - Ministerio de Fomento, Civil Aviation</v>
      </c>
    </row>
    <row r="625" ht="12.75">
      <c r="A625" s="40" t="str">
        <f>Translations!$B$488</f>
        <v>Sri Lanka - Civil Aviation Authority</v>
      </c>
    </row>
    <row r="626" ht="12.75">
      <c r="A626" s="40" t="str">
        <f>Translations!$B$489</f>
        <v>Sudan - Civil Aviation Authority</v>
      </c>
    </row>
    <row r="627" ht="12.75">
      <c r="A627" s="40" t="str">
        <f>Translations!$B$490</f>
        <v>Suriname - Civil Aviation Department of Suriname</v>
      </c>
    </row>
    <row r="628" ht="12.75">
      <c r="A628" s="40" t="str">
        <f>Translations!$B$491</f>
        <v>Sweden - Swedish Civil Aviation Authority</v>
      </c>
    </row>
    <row r="629" ht="12.75">
      <c r="A629" s="40" t="str">
        <f>Translations!$B$492</f>
        <v>Switzerland - Federal Office for Civil Aviation (FOCA)</v>
      </c>
    </row>
    <row r="630" ht="12.75">
      <c r="A630" s="40" t="str">
        <f>Translations!$B$493</f>
        <v>Thailand - Department of Civil Aviation</v>
      </c>
    </row>
    <row r="631" ht="12.75">
      <c r="A631" s="40" t="str">
        <f>Translations!$B$494</f>
        <v>The former Yugoslav Republic of Macedonia - Civil Aviation Administration</v>
      </c>
    </row>
    <row r="632" ht="12.75">
      <c r="A632" s="40" t="str">
        <f>Translations!$B$495</f>
        <v>Tonga - Ministry of Civil Aviation</v>
      </c>
    </row>
    <row r="633" ht="12.75">
      <c r="A633" s="40" t="str">
        <f>Translations!$B$496</f>
        <v>Trinidad and Tobago - Civil Aviation Authority</v>
      </c>
    </row>
    <row r="634" ht="12.75">
      <c r="A634" s="40" t="str">
        <f>Translations!$B$497</f>
        <v>Tunisia - Office de l'aviation civile et des aéroports</v>
      </c>
    </row>
    <row r="635" ht="12.75">
      <c r="A635" s="40" t="str">
        <f>Translations!$B$498</f>
        <v>Turkey - Directorate General of Civil Aviation</v>
      </c>
    </row>
    <row r="636" ht="12.75">
      <c r="A636" s="40" t="str">
        <f>Translations!$B$499</f>
        <v>Uganda - Civil Aviation Authority</v>
      </c>
    </row>
    <row r="637" ht="12.75">
      <c r="A637" s="40" t="str">
        <f>Translations!$B$500</f>
        <v>Ukraine - Civil Aviation Authority</v>
      </c>
    </row>
    <row r="638" ht="12.75">
      <c r="A638" s="40" t="str">
        <f>Translations!$B$501</f>
        <v>United Kingdom Civil Aviation Authority</v>
      </c>
    </row>
    <row r="639" ht="12.75">
      <c r="A639" s="40" t="str">
        <f>Translations!$B$502</f>
        <v>United Arab Emirates - General Civil Aviation Authority (GCAA)</v>
      </c>
    </row>
    <row r="640" ht="12.75">
      <c r="A640" s="40" t="str">
        <f>Translations!$B$503</f>
        <v>United Republic of Tanzania - Tanzania Civil Aviation Authority (TCAA)</v>
      </c>
    </row>
    <row r="641" ht="12.75">
      <c r="A641" s="40" t="str">
        <f>Translations!$B$504</f>
        <v>United States - Federal Aviation Administration</v>
      </c>
    </row>
    <row r="642" ht="12.75">
      <c r="A642" s="40" t="str">
        <f>Translations!$B$505</f>
        <v>Uruguay - Dirección Nacional de Aviación Civil e Infraestructura Aeronáutica (DINACIA)</v>
      </c>
    </row>
    <row r="643" ht="12.75">
      <c r="A643" s="40" t="str">
        <f>Translations!$B$506</f>
        <v>Vanuatu - Vanuatu Civil Aviation Authority</v>
      </c>
    </row>
    <row r="644" ht="12.75">
      <c r="A644" s="40" t="str">
        <f>Translations!$B$507</f>
        <v>Yemen - Civil Aviation and Meteorological Authority (CAMA)</v>
      </c>
    </row>
    <row r="645" ht="12.75">
      <c r="A645" s="40" t="str">
        <f>Translations!$B$508</f>
        <v>Zambia - Department of Civil Aviation</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5" r:id="rId3"/>
  <headerFooter alignWithMargins="0">
    <oddHeader>&amp;L&amp;F, &amp;A&amp;R&amp;D, &amp;T</oddHeader>
    <oddFooter>&amp;C&amp;P / &amp;N</oddFooter>
  </headerFooter>
  <legacyDrawing r:id="rId2"/>
</worksheet>
</file>

<file path=xl/worksheets/sheet8.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D36" sqref="D36"/>
    </sheetView>
  </sheetViews>
  <sheetFormatPr defaultColWidth="11.421875" defaultRowHeight="12.75"/>
  <cols>
    <col min="1" max="16384" width="11.421875" style="8" customWidth="1"/>
  </cols>
  <sheetData>
    <row r="2" ht="23.25">
      <c r="A2" s="7" t="s">
        <v>612</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9.xml><?xml version="1.0" encoding="utf-8"?>
<worksheet xmlns="http://schemas.openxmlformats.org/spreadsheetml/2006/main" xmlns:r="http://schemas.openxmlformats.org/officeDocument/2006/relationships">
  <sheetPr>
    <tabColor rgb="FF0070C0"/>
  </sheetPr>
  <dimension ref="A1:L605"/>
  <sheetViews>
    <sheetView zoomScalePageLayoutView="0" workbookViewId="0" topLeftCell="A546">
      <selection activeCell="B555" sqref="B555"/>
    </sheetView>
  </sheetViews>
  <sheetFormatPr defaultColWidth="11.421875" defaultRowHeight="12.75"/>
  <cols>
    <col min="1" max="1" width="8.28125" style="188" customWidth="1"/>
    <col min="2" max="2" width="90.7109375" style="106" customWidth="1"/>
    <col min="3" max="3" width="70.7109375" style="78" customWidth="1"/>
    <col min="4" max="16384" width="11.421875" style="78" customWidth="1"/>
  </cols>
  <sheetData>
    <row r="1" spans="1:2" ht="15">
      <c r="A1" s="187" t="s">
        <v>610</v>
      </c>
      <c r="B1" s="105" t="s">
        <v>611</v>
      </c>
    </row>
    <row r="2" spans="1:2" ht="18">
      <c r="A2" s="104">
        <v>1</v>
      </c>
      <c r="B2" s="161" t="s">
        <v>193</v>
      </c>
    </row>
    <row r="3" spans="1:2" ht="12.75">
      <c r="A3" s="104">
        <f aca="true" t="shared" si="0" ref="A3:A66">A2+1</f>
        <v>2</v>
      </c>
      <c r="B3" s="162" t="s">
        <v>194</v>
      </c>
    </row>
    <row r="4" spans="1:2" ht="12.75">
      <c r="A4" s="104">
        <f t="shared" si="0"/>
        <v>3</v>
      </c>
      <c r="B4" s="162" t="s">
        <v>116</v>
      </c>
    </row>
    <row r="5" spans="1:2" ht="26.25" thickBot="1">
      <c r="A5" s="104">
        <f t="shared" si="0"/>
        <v>4</v>
      </c>
      <c r="B5" s="163" t="s">
        <v>173</v>
      </c>
    </row>
    <row r="6" spans="1:2" ht="13.5" thickBot="1">
      <c r="A6" s="104">
        <f t="shared" si="0"/>
        <v>5</v>
      </c>
      <c r="B6" s="165" t="s">
        <v>796</v>
      </c>
    </row>
    <row r="7" spans="1:2" ht="25.5">
      <c r="A7" s="104">
        <f t="shared" si="0"/>
        <v>6</v>
      </c>
      <c r="B7" s="165" t="s">
        <v>174</v>
      </c>
    </row>
    <row r="8" spans="1:2" ht="13.5" thickBot="1">
      <c r="A8" s="104">
        <f t="shared" si="0"/>
        <v>7</v>
      </c>
      <c r="B8" s="163" t="s">
        <v>109</v>
      </c>
    </row>
    <row r="9" spans="1:2" ht="13.5" thickBot="1">
      <c r="A9" s="104">
        <f t="shared" si="0"/>
        <v>8</v>
      </c>
      <c r="B9" s="166" t="s">
        <v>105</v>
      </c>
    </row>
    <row r="10" spans="1:2" ht="13.5" thickBot="1">
      <c r="A10" s="104">
        <f t="shared" si="0"/>
        <v>9</v>
      </c>
      <c r="B10" s="167" t="s">
        <v>108</v>
      </c>
    </row>
    <row r="11" spans="1:2" ht="13.5" thickBot="1">
      <c r="A11" s="104">
        <f t="shared" si="0"/>
        <v>10</v>
      </c>
      <c r="B11" s="167" t="s">
        <v>106</v>
      </c>
    </row>
    <row r="12" spans="1:2" ht="13.5" thickBot="1">
      <c r="A12" s="104">
        <f t="shared" si="0"/>
        <v>11</v>
      </c>
      <c r="B12" s="167" t="s">
        <v>107</v>
      </c>
    </row>
    <row r="13" spans="1:2" ht="18">
      <c r="A13" s="104">
        <f t="shared" si="0"/>
        <v>12</v>
      </c>
      <c r="B13" s="168" t="s">
        <v>195</v>
      </c>
    </row>
    <row r="14" spans="1:2" ht="51">
      <c r="A14" s="104">
        <f t="shared" si="0"/>
        <v>13</v>
      </c>
      <c r="B14" s="162" t="s">
        <v>790</v>
      </c>
    </row>
    <row r="15" spans="1:2" ht="12.75">
      <c r="A15" s="104">
        <f t="shared" si="0"/>
        <v>14</v>
      </c>
      <c r="B15" s="164" t="s">
        <v>635</v>
      </c>
    </row>
    <row r="16" spans="1:2" ht="25.5">
      <c r="A16" s="104">
        <f t="shared" si="0"/>
        <v>15</v>
      </c>
      <c r="B16" s="162" t="s">
        <v>636</v>
      </c>
    </row>
    <row r="17" spans="1:2" ht="38.25">
      <c r="A17" s="104">
        <f t="shared" si="0"/>
        <v>16</v>
      </c>
      <c r="B17" s="164" t="s">
        <v>677</v>
      </c>
    </row>
    <row r="18" spans="1:2" ht="12.75">
      <c r="A18" s="104">
        <f t="shared" si="0"/>
        <v>17</v>
      </c>
      <c r="B18" s="162" t="s">
        <v>676</v>
      </c>
    </row>
    <row r="19" spans="1:2" ht="12.75">
      <c r="A19" s="104">
        <f t="shared" si="0"/>
        <v>18</v>
      </c>
      <c r="B19" s="164" t="s">
        <v>637</v>
      </c>
    </row>
    <row r="20" spans="1:2" ht="89.25">
      <c r="A20" s="104">
        <f t="shared" si="0"/>
        <v>19</v>
      </c>
      <c r="B20" s="169" t="s">
        <v>638</v>
      </c>
    </row>
    <row r="21" spans="1:2" ht="25.5">
      <c r="A21" s="104">
        <f t="shared" si="0"/>
        <v>20</v>
      </c>
      <c r="B21" s="164" t="s">
        <v>639</v>
      </c>
    </row>
    <row r="22" spans="1:2" ht="12.75">
      <c r="A22" s="104">
        <f t="shared" si="0"/>
        <v>21</v>
      </c>
      <c r="B22" s="162" t="s">
        <v>578</v>
      </c>
    </row>
    <row r="23" spans="1:2" ht="15.75">
      <c r="A23" s="104">
        <f t="shared" si="0"/>
        <v>22</v>
      </c>
      <c r="B23" s="170" t="s">
        <v>119</v>
      </c>
    </row>
    <row r="24" spans="1:2" ht="63.75">
      <c r="A24" s="104">
        <f t="shared" si="0"/>
        <v>23</v>
      </c>
      <c r="B24" s="163" t="s">
        <v>138</v>
      </c>
    </row>
    <row r="25" spans="1:2" ht="25.5">
      <c r="A25" s="104">
        <f t="shared" si="0"/>
        <v>24</v>
      </c>
      <c r="B25" s="162" t="s">
        <v>648</v>
      </c>
    </row>
    <row r="26" spans="1:2" ht="38.25">
      <c r="A26" s="104">
        <f t="shared" si="0"/>
        <v>25</v>
      </c>
      <c r="B26" s="162" t="s">
        <v>586</v>
      </c>
    </row>
    <row r="27" spans="1:2" ht="38.25">
      <c r="A27" s="104">
        <f t="shared" si="0"/>
        <v>26</v>
      </c>
      <c r="B27" s="162" t="s">
        <v>641</v>
      </c>
    </row>
    <row r="28" spans="1:2" ht="13.5" thickBot="1">
      <c r="A28" s="104">
        <f t="shared" si="0"/>
        <v>27</v>
      </c>
      <c r="B28" s="164" t="s">
        <v>640</v>
      </c>
    </row>
    <row r="29" spans="1:2" ht="12.75">
      <c r="A29" s="104">
        <f t="shared" si="0"/>
        <v>28</v>
      </c>
      <c r="B29" s="171" t="s">
        <v>805</v>
      </c>
    </row>
    <row r="30" spans="1:2" ht="15.75">
      <c r="A30" s="104">
        <f t="shared" si="0"/>
        <v>29</v>
      </c>
      <c r="B30" s="172" t="s">
        <v>120</v>
      </c>
    </row>
    <row r="31" spans="1:2" ht="12.75">
      <c r="A31" s="104">
        <f t="shared" si="0"/>
        <v>30</v>
      </c>
      <c r="B31" s="163" t="s">
        <v>121</v>
      </c>
    </row>
    <row r="32" spans="1:2" ht="12.75">
      <c r="A32" s="104">
        <f t="shared" si="0"/>
        <v>31</v>
      </c>
      <c r="B32" s="164" t="s">
        <v>123</v>
      </c>
    </row>
    <row r="33" spans="1:2" ht="12.75">
      <c r="A33" s="104">
        <f t="shared" si="0"/>
        <v>32</v>
      </c>
      <c r="B33" s="162" t="s">
        <v>122</v>
      </c>
    </row>
    <row r="34" spans="1:2" ht="12.75">
      <c r="A34" s="104">
        <f t="shared" si="0"/>
        <v>33</v>
      </c>
      <c r="B34" s="164" t="s">
        <v>124</v>
      </c>
    </row>
    <row r="35" spans="1:2" ht="12.75">
      <c r="A35" s="104">
        <f t="shared" si="0"/>
        <v>34</v>
      </c>
      <c r="B35" s="162" t="s">
        <v>642</v>
      </c>
    </row>
    <row r="36" spans="1:2" ht="12.75">
      <c r="A36" s="104">
        <f t="shared" si="0"/>
        <v>35</v>
      </c>
      <c r="B36" s="162" t="s">
        <v>130</v>
      </c>
    </row>
    <row r="37" spans="1:2" ht="12.75">
      <c r="A37" s="104">
        <f t="shared" si="0"/>
        <v>36</v>
      </c>
      <c r="B37" s="162" t="s">
        <v>577</v>
      </c>
    </row>
    <row r="38" spans="1:2" ht="12.75">
      <c r="A38" s="104">
        <f t="shared" si="0"/>
        <v>37</v>
      </c>
      <c r="B38" s="164" t="s">
        <v>125</v>
      </c>
    </row>
    <row r="39" spans="1:2" ht="12.75">
      <c r="A39" s="104">
        <f t="shared" si="0"/>
        <v>38</v>
      </c>
      <c r="B39" s="163" t="s">
        <v>126</v>
      </c>
    </row>
    <row r="40" spans="1:2" ht="12.75">
      <c r="A40" s="104">
        <f t="shared" si="0"/>
        <v>39</v>
      </c>
      <c r="B40" s="173" t="s">
        <v>127</v>
      </c>
    </row>
    <row r="41" spans="1:2" ht="12.75">
      <c r="A41" s="104">
        <f t="shared" si="0"/>
        <v>40</v>
      </c>
      <c r="B41" s="162" t="s">
        <v>128</v>
      </c>
    </row>
    <row r="42" spans="1:2" ht="12.75">
      <c r="A42" s="104">
        <f t="shared" si="0"/>
        <v>41</v>
      </c>
      <c r="B42" s="173" t="s">
        <v>129</v>
      </c>
    </row>
    <row r="43" spans="1:2" ht="15.75">
      <c r="A43" s="104">
        <f t="shared" si="0"/>
        <v>42</v>
      </c>
      <c r="B43" s="172" t="s">
        <v>131</v>
      </c>
    </row>
    <row r="44" spans="1:2" ht="38.25">
      <c r="A44" s="104">
        <f t="shared" si="0"/>
        <v>43</v>
      </c>
      <c r="B44" s="162" t="s">
        <v>571</v>
      </c>
    </row>
    <row r="45" spans="1:2" ht="63.75">
      <c r="A45" s="104">
        <f t="shared" si="0"/>
        <v>44</v>
      </c>
      <c r="B45" s="162" t="s">
        <v>587</v>
      </c>
    </row>
    <row r="46" spans="1:2" ht="12.75">
      <c r="A46" s="104">
        <f t="shared" si="0"/>
        <v>45</v>
      </c>
      <c r="B46" s="174" t="s">
        <v>570</v>
      </c>
    </row>
    <row r="47" spans="1:2" ht="12.75">
      <c r="A47" s="104">
        <f t="shared" si="0"/>
        <v>46</v>
      </c>
      <c r="B47" s="175" t="s">
        <v>132</v>
      </c>
    </row>
    <row r="48" spans="1:2" ht="12.75">
      <c r="A48" s="104">
        <f t="shared" si="0"/>
        <v>47</v>
      </c>
      <c r="B48" s="176" t="s">
        <v>133</v>
      </c>
    </row>
    <row r="49" spans="1:2" ht="13.5" thickBot="1">
      <c r="A49" s="104">
        <f t="shared" si="0"/>
        <v>48</v>
      </c>
      <c r="B49" s="177" t="s">
        <v>134</v>
      </c>
    </row>
    <row r="50" spans="1:2" ht="25.5">
      <c r="A50" s="104">
        <f t="shared" si="0"/>
        <v>49</v>
      </c>
      <c r="B50" s="176" t="s">
        <v>135</v>
      </c>
    </row>
    <row r="51" spans="1:2" ht="12.75">
      <c r="A51" s="104">
        <f t="shared" si="0"/>
        <v>50</v>
      </c>
      <c r="B51" s="176" t="s">
        <v>644</v>
      </c>
    </row>
    <row r="52" spans="1:2" ht="25.5">
      <c r="A52" s="104">
        <f t="shared" si="0"/>
        <v>51</v>
      </c>
      <c r="B52" s="176" t="s">
        <v>717</v>
      </c>
    </row>
    <row r="53" spans="1:2" ht="12.75">
      <c r="A53" s="104">
        <f t="shared" si="0"/>
        <v>52</v>
      </c>
      <c r="B53" s="176" t="s">
        <v>643</v>
      </c>
    </row>
    <row r="54" spans="1:2" ht="25.5">
      <c r="A54" s="104">
        <f t="shared" si="0"/>
        <v>53</v>
      </c>
      <c r="B54" s="176" t="s">
        <v>144</v>
      </c>
    </row>
    <row r="55" spans="1:2" ht="15.75">
      <c r="A55" s="104">
        <f t="shared" si="0"/>
        <v>54</v>
      </c>
      <c r="B55" s="172" t="s">
        <v>197</v>
      </c>
    </row>
    <row r="56" spans="1:2" ht="12.75">
      <c r="A56" s="104">
        <f t="shared" si="0"/>
        <v>55</v>
      </c>
      <c r="B56" s="175" t="s">
        <v>567</v>
      </c>
    </row>
    <row r="57" spans="1:2" ht="12.75">
      <c r="A57" s="104">
        <f t="shared" si="0"/>
        <v>56</v>
      </c>
      <c r="B57" s="175" t="s">
        <v>110</v>
      </c>
    </row>
    <row r="58" spans="1:2" ht="22.5">
      <c r="A58" s="104">
        <f t="shared" si="0"/>
        <v>57</v>
      </c>
      <c r="B58" s="179" t="s">
        <v>551</v>
      </c>
    </row>
    <row r="59" spans="1:2" ht="25.5">
      <c r="A59" s="104">
        <f t="shared" si="0"/>
        <v>58</v>
      </c>
      <c r="B59" s="175" t="s">
        <v>568</v>
      </c>
    </row>
    <row r="60" spans="1:2" ht="22.5">
      <c r="A60" s="104">
        <f t="shared" si="0"/>
        <v>59</v>
      </c>
      <c r="B60" s="179" t="s">
        <v>147</v>
      </c>
    </row>
    <row r="61" spans="1:2" ht="25.5">
      <c r="A61" s="104">
        <f t="shared" si="0"/>
        <v>60</v>
      </c>
      <c r="B61" s="175" t="s">
        <v>569</v>
      </c>
    </row>
    <row r="62" spans="1:2" ht="38.25">
      <c r="A62" s="104">
        <f t="shared" si="0"/>
        <v>61</v>
      </c>
      <c r="B62" s="175" t="s">
        <v>550</v>
      </c>
    </row>
    <row r="63" spans="1:2" ht="12.75">
      <c r="A63" s="104">
        <f t="shared" si="0"/>
        <v>62</v>
      </c>
      <c r="B63" s="175" t="s">
        <v>199</v>
      </c>
    </row>
    <row r="64" spans="1:2" ht="12.75">
      <c r="A64" s="104">
        <f t="shared" si="0"/>
        <v>63</v>
      </c>
      <c r="B64" s="179" t="s">
        <v>155</v>
      </c>
    </row>
    <row r="65" spans="1:2" ht="12.75">
      <c r="A65" s="104">
        <f t="shared" si="0"/>
        <v>64</v>
      </c>
      <c r="B65" s="175" t="s">
        <v>149</v>
      </c>
    </row>
    <row r="66" spans="1:2" ht="22.5">
      <c r="A66" s="104">
        <f t="shared" si="0"/>
        <v>65</v>
      </c>
      <c r="B66" s="179" t="s">
        <v>705</v>
      </c>
    </row>
    <row r="67" spans="1:2" ht="25.5">
      <c r="A67" s="104">
        <f aca="true" t="shared" si="1" ref="A67:A130">A66+1</f>
        <v>66</v>
      </c>
      <c r="B67" s="175" t="s">
        <v>136</v>
      </c>
    </row>
    <row r="68" spans="1:2" ht="12.75">
      <c r="A68" s="104">
        <f t="shared" si="1"/>
        <v>67</v>
      </c>
      <c r="B68" s="180" t="s">
        <v>548</v>
      </c>
    </row>
    <row r="69" spans="1:2" ht="12.75">
      <c r="A69" s="104">
        <f t="shared" si="1"/>
        <v>68</v>
      </c>
      <c r="B69" s="180" t="s">
        <v>156</v>
      </c>
    </row>
    <row r="70" spans="1:2" ht="12.75">
      <c r="A70" s="104">
        <f t="shared" si="1"/>
        <v>69</v>
      </c>
      <c r="B70" s="180" t="s">
        <v>139</v>
      </c>
    </row>
    <row r="71" spans="1:2" ht="12.75">
      <c r="A71" s="104">
        <f t="shared" si="1"/>
        <v>70</v>
      </c>
      <c r="B71" s="180" t="s">
        <v>549</v>
      </c>
    </row>
    <row r="72" spans="1:2" ht="12.75">
      <c r="A72" s="104">
        <f t="shared" si="1"/>
        <v>71</v>
      </c>
      <c r="B72" s="175" t="s">
        <v>157</v>
      </c>
    </row>
    <row r="73" spans="1:2" ht="12.75">
      <c r="A73" s="104">
        <f t="shared" si="1"/>
        <v>72</v>
      </c>
      <c r="B73" s="180" t="s">
        <v>158</v>
      </c>
    </row>
    <row r="74" spans="1:2" ht="12.75">
      <c r="A74" s="104">
        <f t="shared" si="1"/>
        <v>73</v>
      </c>
      <c r="B74" s="180" t="s">
        <v>159</v>
      </c>
    </row>
    <row r="75" spans="1:2" ht="12.75">
      <c r="A75" s="104">
        <f t="shared" si="1"/>
        <v>74</v>
      </c>
      <c r="B75" s="180" t="s">
        <v>160</v>
      </c>
    </row>
    <row r="76" spans="1:2" ht="12.75">
      <c r="A76" s="104">
        <f t="shared" si="1"/>
        <v>75</v>
      </c>
      <c r="B76" s="180" t="s">
        <v>161</v>
      </c>
    </row>
    <row r="77" spans="1:2" ht="12.75">
      <c r="A77" s="104">
        <f t="shared" si="1"/>
        <v>76</v>
      </c>
      <c r="B77" s="180" t="s">
        <v>162</v>
      </c>
    </row>
    <row r="78" spans="1:2" ht="12.75">
      <c r="A78" s="104">
        <f t="shared" si="1"/>
        <v>77</v>
      </c>
      <c r="B78" s="180" t="s">
        <v>163</v>
      </c>
    </row>
    <row r="79" spans="1:2" ht="12.75">
      <c r="A79" s="104">
        <f t="shared" si="1"/>
        <v>78</v>
      </c>
      <c r="B79" s="180" t="s">
        <v>186</v>
      </c>
    </row>
    <row r="80" spans="1:2" ht="12.75">
      <c r="A80" s="104">
        <f t="shared" si="1"/>
        <v>79</v>
      </c>
      <c r="B80" s="175" t="s">
        <v>558</v>
      </c>
    </row>
    <row r="81" spans="1:2" ht="12.75">
      <c r="A81" s="104">
        <f t="shared" si="1"/>
        <v>80</v>
      </c>
      <c r="B81" s="175" t="s">
        <v>559</v>
      </c>
    </row>
    <row r="82" spans="1:2" ht="12.75">
      <c r="A82" s="104">
        <f t="shared" si="1"/>
        <v>81</v>
      </c>
      <c r="B82" s="175" t="s">
        <v>560</v>
      </c>
    </row>
    <row r="83" spans="1:2" ht="12.75">
      <c r="A83" s="104">
        <f t="shared" si="1"/>
        <v>82</v>
      </c>
      <c r="B83" s="175" t="s">
        <v>164</v>
      </c>
    </row>
    <row r="84" spans="1:2" ht="12.75">
      <c r="A84" s="104">
        <f t="shared" si="1"/>
        <v>83</v>
      </c>
      <c r="B84" s="175" t="s">
        <v>165</v>
      </c>
    </row>
    <row r="85" spans="1:2" ht="12.75">
      <c r="A85" s="104">
        <f t="shared" si="1"/>
        <v>84</v>
      </c>
      <c r="B85" s="175" t="s">
        <v>166</v>
      </c>
    </row>
    <row r="86" spans="1:2" ht="12.75">
      <c r="A86" s="104">
        <f t="shared" si="1"/>
        <v>85</v>
      </c>
      <c r="B86" s="175" t="s">
        <v>167</v>
      </c>
    </row>
    <row r="87" spans="1:2" ht="12.75">
      <c r="A87" s="104">
        <f t="shared" si="1"/>
        <v>86</v>
      </c>
      <c r="B87" s="175" t="s">
        <v>12</v>
      </c>
    </row>
    <row r="88" spans="1:2" ht="12.75">
      <c r="A88" s="104">
        <f t="shared" si="1"/>
        <v>87</v>
      </c>
      <c r="B88" s="163" t="s">
        <v>561</v>
      </c>
    </row>
    <row r="89" spans="1:2" ht="12.75">
      <c r="A89" s="104">
        <f t="shared" si="1"/>
        <v>88</v>
      </c>
      <c r="B89" s="163" t="s">
        <v>562</v>
      </c>
    </row>
    <row r="90" spans="1:2" ht="12.75">
      <c r="A90" s="104">
        <f t="shared" si="1"/>
        <v>89</v>
      </c>
      <c r="B90" s="163" t="s">
        <v>563</v>
      </c>
    </row>
    <row r="91" spans="1:2" ht="12.75">
      <c r="A91" s="104">
        <f t="shared" si="1"/>
        <v>90</v>
      </c>
      <c r="B91" s="163" t="s">
        <v>564</v>
      </c>
    </row>
    <row r="92" spans="1:2" ht="12.75">
      <c r="A92" s="104">
        <f t="shared" si="1"/>
        <v>91</v>
      </c>
      <c r="B92" s="163" t="s">
        <v>565</v>
      </c>
    </row>
    <row r="93" spans="1:2" ht="12.75">
      <c r="A93" s="104">
        <f t="shared" si="1"/>
        <v>92</v>
      </c>
      <c r="B93" s="163" t="s">
        <v>566</v>
      </c>
    </row>
    <row r="94" spans="1:2" ht="13.5" thickBot="1">
      <c r="A94" s="104">
        <f t="shared" si="1"/>
        <v>93</v>
      </c>
      <c r="B94" s="181" t="s">
        <v>574</v>
      </c>
    </row>
    <row r="95" spans="1:2" ht="12.75">
      <c r="A95" s="104">
        <f t="shared" si="1"/>
        <v>94</v>
      </c>
      <c r="B95" s="162" t="s">
        <v>575</v>
      </c>
    </row>
    <row r="96" spans="1:2" ht="12.75">
      <c r="A96" s="104">
        <f t="shared" si="1"/>
        <v>95</v>
      </c>
      <c r="B96" s="162" t="s">
        <v>576</v>
      </c>
    </row>
    <row r="97" spans="1:2" ht="15.75">
      <c r="A97" s="104">
        <f t="shared" si="1"/>
        <v>96</v>
      </c>
      <c r="B97" s="178" t="s">
        <v>145</v>
      </c>
    </row>
    <row r="98" spans="1:2" ht="12.75">
      <c r="A98" s="104">
        <f t="shared" si="1"/>
        <v>97</v>
      </c>
      <c r="B98" s="163" t="s">
        <v>146</v>
      </c>
    </row>
    <row r="99" spans="1:2" ht="12.75">
      <c r="A99" s="104">
        <f t="shared" si="1"/>
        <v>98</v>
      </c>
      <c r="B99" s="182" t="s">
        <v>204</v>
      </c>
    </row>
    <row r="100" spans="1:2" ht="12.75">
      <c r="A100" s="104">
        <f t="shared" si="1"/>
        <v>99</v>
      </c>
      <c r="B100" s="182" t="s">
        <v>209</v>
      </c>
    </row>
    <row r="101" spans="1:2" ht="12.75">
      <c r="A101" s="104">
        <f t="shared" si="1"/>
        <v>100</v>
      </c>
      <c r="B101" s="182" t="s">
        <v>211</v>
      </c>
    </row>
    <row r="102" spans="1:2" ht="12.75">
      <c r="A102" s="104">
        <f t="shared" si="1"/>
        <v>101</v>
      </c>
      <c r="B102" s="182" t="s">
        <v>214</v>
      </c>
    </row>
    <row r="103" spans="1:2" ht="12.75">
      <c r="A103" s="104">
        <f t="shared" si="1"/>
        <v>102</v>
      </c>
      <c r="B103" s="182" t="s">
        <v>380</v>
      </c>
    </row>
    <row r="104" spans="1:2" ht="12.75">
      <c r="A104" s="104">
        <f t="shared" si="1"/>
        <v>103</v>
      </c>
      <c r="B104" s="182" t="s">
        <v>216</v>
      </c>
    </row>
    <row r="105" spans="1:2" ht="12.75">
      <c r="A105" s="104">
        <f t="shared" si="1"/>
        <v>104</v>
      </c>
      <c r="B105" s="182" t="s">
        <v>219</v>
      </c>
    </row>
    <row r="106" spans="1:2" ht="12.75">
      <c r="A106" s="104">
        <f t="shared" si="1"/>
        <v>105</v>
      </c>
      <c r="B106" s="182" t="s">
        <v>222</v>
      </c>
    </row>
    <row r="107" spans="1:2" ht="12.75">
      <c r="A107" s="104">
        <f t="shared" si="1"/>
        <v>106</v>
      </c>
      <c r="B107" s="182" t="s">
        <v>225</v>
      </c>
    </row>
    <row r="108" spans="1:2" ht="12.75">
      <c r="A108" s="104">
        <f t="shared" si="1"/>
        <v>107</v>
      </c>
      <c r="B108" s="182" t="s">
        <v>227</v>
      </c>
    </row>
    <row r="109" spans="1:2" ht="12.75">
      <c r="A109" s="104">
        <f t="shared" si="1"/>
        <v>108</v>
      </c>
      <c r="B109" s="182" t="s">
        <v>229</v>
      </c>
    </row>
    <row r="110" spans="1:2" ht="12.75">
      <c r="A110" s="104">
        <f t="shared" si="1"/>
        <v>109</v>
      </c>
      <c r="B110" s="182" t="s">
        <v>232</v>
      </c>
    </row>
    <row r="111" spans="1:2" ht="12.75">
      <c r="A111" s="104">
        <f t="shared" si="1"/>
        <v>110</v>
      </c>
      <c r="B111" s="182" t="s">
        <v>234</v>
      </c>
    </row>
    <row r="112" spans="1:2" ht="12.75">
      <c r="A112" s="104">
        <f t="shared" si="1"/>
        <v>111</v>
      </c>
      <c r="B112" s="182" t="s">
        <v>236</v>
      </c>
    </row>
    <row r="113" spans="1:2" ht="12.75">
      <c r="A113" s="104">
        <f t="shared" si="1"/>
        <v>112</v>
      </c>
      <c r="B113" s="182" t="s">
        <v>140</v>
      </c>
    </row>
    <row r="114" spans="1:2" ht="12.75">
      <c r="A114" s="104">
        <f t="shared" si="1"/>
        <v>113</v>
      </c>
      <c r="B114" s="182" t="s">
        <v>238</v>
      </c>
    </row>
    <row r="115" spans="1:2" ht="12.75">
      <c r="A115" s="104">
        <f t="shared" si="1"/>
        <v>114</v>
      </c>
      <c r="B115" s="182" t="s">
        <v>240</v>
      </c>
    </row>
    <row r="116" spans="1:2" ht="12.75">
      <c r="A116" s="104">
        <f t="shared" si="1"/>
        <v>115</v>
      </c>
      <c r="B116" s="182" t="s">
        <v>242</v>
      </c>
    </row>
    <row r="117" spans="1:2" ht="12.75">
      <c r="A117" s="104">
        <f t="shared" si="1"/>
        <v>116</v>
      </c>
      <c r="B117" s="182" t="s">
        <v>455</v>
      </c>
    </row>
    <row r="118" spans="1:2" ht="12.75">
      <c r="A118" s="104">
        <f t="shared" si="1"/>
        <v>117</v>
      </c>
      <c r="B118" s="182" t="s">
        <v>244</v>
      </c>
    </row>
    <row r="119" spans="1:2" ht="12.75">
      <c r="A119" s="104">
        <f t="shared" si="1"/>
        <v>118</v>
      </c>
      <c r="B119" s="182" t="s">
        <v>246</v>
      </c>
    </row>
    <row r="120" spans="1:2" ht="12.75">
      <c r="A120" s="104">
        <f t="shared" si="1"/>
        <v>119</v>
      </c>
      <c r="B120" s="182" t="s">
        <v>248</v>
      </c>
    </row>
    <row r="121" spans="1:2" ht="12.75">
      <c r="A121" s="104">
        <f t="shared" si="1"/>
        <v>120</v>
      </c>
      <c r="B121" s="182" t="s">
        <v>251</v>
      </c>
    </row>
    <row r="122" spans="1:2" ht="12.75">
      <c r="A122" s="104">
        <f t="shared" si="1"/>
        <v>121</v>
      </c>
      <c r="B122" s="182" t="s">
        <v>141</v>
      </c>
    </row>
    <row r="123" spans="1:2" ht="12.75">
      <c r="A123" s="104">
        <f t="shared" si="1"/>
        <v>122</v>
      </c>
      <c r="B123" s="182" t="s">
        <v>254</v>
      </c>
    </row>
    <row r="124" spans="1:2" ht="12.75">
      <c r="A124" s="104">
        <f t="shared" si="1"/>
        <v>123</v>
      </c>
      <c r="B124" s="182" t="s">
        <v>257</v>
      </c>
    </row>
    <row r="125" spans="1:2" ht="12.75">
      <c r="A125" s="104">
        <f t="shared" si="1"/>
        <v>124</v>
      </c>
      <c r="B125" s="182" t="s">
        <v>260</v>
      </c>
    </row>
    <row r="126" spans="1:2" ht="12.75">
      <c r="A126" s="104">
        <f t="shared" si="1"/>
        <v>125</v>
      </c>
      <c r="B126" s="182" t="s">
        <v>263</v>
      </c>
    </row>
    <row r="127" spans="1:2" ht="12.75">
      <c r="A127" s="104">
        <f t="shared" si="1"/>
        <v>126</v>
      </c>
      <c r="B127" s="182" t="s">
        <v>265</v>
      </c>
    </row>
    <row r="128" spans="1:2" ht="12.75">
      <c r="A128" s="104">
        <f t="shared" si="1"/>
        <v>127</v>
      </c>
      <c r="B128" s="182" t="s">
        <v>268</v>
      </c>
    </row>
    <row r="129" spans="1:2" ht="12.75">
      <c r="A129" s="104">
        <f t="shared" si="1"/>
        <v>128</v>
      </c>
      <c r="B129" s="182" t="s">
        <v>270</v>
      </c>
    </row>
    <row r="130" spans="1:2" s="107" customFormat="1" ht="13.5" thickBot="1">
      <c r="A130" s="104">
        <f t="shared" si="1"/>
        <v>129</v>
      </c>
      <c r="B130" s="183" t="s">
        <v>278</v>
      </c>
    </row>
    <row r="131" spans="1:2" ht="12.75">
      <c r="A131" s="104">
        <f aca="true" t="shared" si="2" ref="A131:A194">A130+1</f>
        <v>130</v>
      </c>
      <c r="B131" s="182" t="s">
        <v>281</v>
      </c>
    </row>
    <row r="132" spans="1:2" ht="12.75">
      <c r="A132" s="104">
        <f t="shared" si="2"/>
        <v>131</v>
      </c>
      <c r="B132" s="182" t="s">
        <v>284</v>
      </c>
    </row>
    <row r="133" spans="1:2" ht="12.75">
      <c r="A133" s="104">
        <f t="shared" si="2"/>
        <v>132</v>
      </c>
      <c r="B133" s="182" t="s">
        <v>285</v>
      </c>
    </row>
    <row r="134" spans="1:2" ht="12.75">
      <c r="A134" s="104">
        <f t="shared" si="2"/>
        <v>133</v>
      </c>
      <c r="B134" s="182" t="s">
        <v>287</v>
      </c>
    </row>
    <row r="135" spans="1:2" ht="12.75">
      <c r="A135" s="104">
        <f t="shared" si="2"/>
        <v>134</v>
      </c>
      <c r="B135" s="182" t="s">
        <v>289</v>
      </c>
    </row>
    <row r="136" spans="1:2" ht="12.75">
      <c r="A136" s="104">
        <f t="shared" si="2"/>
        <v>135</v>
      </c>
      <c r="B136" s="182" t="s">
        <v>291</v>
      </c>
    </row>
    <row r="137" spans="1:2" ht="12.75">
      <c r="A137" s="104">
        <f t="shared" si="2"/>
        <v>136</v>
      </c>
      <c r="B137" s="182" t="s">
        <v>293</v>
      </c>
    </row>
    <row r="138" spans="1:2" ht="12.75">
      <c r="A138" s="104">
        <f t="shared" si="2"/>
        <v>137</v>
      </c>
      <c r="B138" s="182" t="s">
        <v>296</v>
      </c>
    </row>
    <row r="139" spans="1:2" ht="12.75">
      <c r="A139" s="104">
        <f t="shared" si="2"/>
        <v>138</v>
      </c>
      <c r="B139" s="182" t="s">
        <v>298</v>
      </c>
    </row>
    <row r="140" spans="1:2" ht="12.75">
      <c r="A140" s="104">
        <f t="shared" si="2"/>
        <v>139</v>
      </c>
      <c r="B140" s="182" t="s">
        <v>300</v>
      </c>
    </row>
    <row r="141" spans="1:2" ht="12.75">
      <c r="A141" s="104">
        <f t="shared" si="2"/>
        <v>140</v>
      </c>
      <c r="B141" s="182" t="s">
        <v>302</v>
      </c>
    </row>
    <row r="142" spans="1:2" ht="12.75">
      <c r="A142" s="104">
        <f t="shared" si="2"/>
        <v>141</v>
      </c>
      <c r="B142" s="182" t="s">
        <v>304</v>
      </c>
    </row>
    <row r="143" spans="1:2" ht="12.75">
      <c r="A143" s="104">
        <f t="shared" si="2"/>
        <v>142</v>
      </c>
      <c r="B143" s="182" t="s">
        <v>309</v>
      </c>
    </row>
    <row r="144" spans="1:2" ht="12.75">
      <c r="A144" s="104">
        <f t="shared" si="2"/>
        <v>143</v>
      </c>
      <c r="B144" s="182" t="s">
        <v>311</v>
      </c>
    </row>
    <row r="145" spans="1:2" ht="12.75">
      <c r="A145" s="104">
        <f t="shared" si="2"/>
        <v>144</v>
      </c>
      <c r="B145" s="182" t="s">
        <v>313</v>
      </c>
    </row>
    <row r="146" spans="1:2" ht="12.75">
      <c r="A146" s="104">
        <f t="shared" si="2"/>
        <v>145</v>
      </c>
      <c r="B146" s="182" t="s">
        <v>315</v>
      </c>
    </row>
    <row r="147" spans="1:2" ht="12.75">
      <c r="A147" s="104">
        <f t="shared" si="2"/>
        <v>146</v>
      </c>
      <c r="B147" s="182" t="s">
        <v>317</v>
      </c>
    </row>
    <row r="148" spans="1:2" ht="12.75">
      <c r="A148" s="104">
        <f t="shared" si="2"/>
        <v>147</v>
      </c>
      <c r="B148" s="182" t="s">
        <v>319</v>
      </c>
    </row>
    <row r="149" spans="1:2" ht="12.75">
      <c r="A149" s="104">
        <f t="shared" si="2"/>
        <v>148</v>
      </c>
      <c r="B149" s="182" t="s">
        <v>322</v>
      </c>
    </row>
    <row r="150" spans="1:2" ht="12.75">
      <c r="A150" s="104">
        <f t="shared" si="2"/>
        <v>149</v>
      </c>
      <c r="B150" s="182" t="s">
        <v>324</v>
      </c>
    </row>
    <row r="151" spans="1:2" ht="12.75">
      <c r="A151" s="104">
        <f t="shared" si="2"/>
        <v>150</v>
      </c>
      <c r="B151" s="182" t="s">
        <v>326</v>
      </c>
    </row>
    <row r="152" spans="1:2" ht="12.75">
      <c r="A152" s="104">
        <f t="shared" si="2"/>
        <v>151</v>
      </c>
      <c r="B152" s="182" t="s">
        <v>328</v>
      </c>
    </row>
    <row r="153" spans="1:2" ht="15">
      <c r="A153" s="104">
        <f t="shared" si="2"/>
        <v>152</v>
      </c>
      <c r="B153" s="184" t="s">
        <v>650</v>
      </c>
    </row>
    <row r="154" spans="1:2" ht="12.75">
      <c r="A154" s="104">
        <f t="shared" si="2"/>
        <v>153</v>
      </c>
      <c r="B154" s="182" t="s">
        <v>331</v>
      </c>
    </row>
    <row r="155" spans="1:2" ht="12.75">
      <c r="A155" s="104">
        <f t="shared" si="2"/>
        <v>154</v>
      </c>
      <c r="B155" s="182" t="s">
        <v>333</v>
      </c>
    </row>
    <row r="156" spans="1:2" ht="12.75">
      <c r="A156" s="104">
        <f t="shared" si="2"/>
        <v>155</v>
      </c>
      <c r="B156" s="182" t="s">
        <v>335</v>
      </c>
    </row>
    <row r="157" spans="1:2" ht="15">
      <c r="A157" s="104">
        <f t="shared" si="2"/>
        <v>156</v>
      </c>
      <c r="B157" s="184" t="s">
        <v>651</v>
      </c>
    </row>
    <row r="158" spans="1:2" ht="12.75">
      <c r="A158" s="104">
        <f t="shared" si="2"/>
        <v>157</v>
      </c>
      <c r="B158" s="182" t="s">
        <v>338</v>
      </c>
    </row>
    <row r="159" spans="1:2" ht="12.75">
      <c r="A159" s="104">
        <f t="shared" si="2"/>
        <v>158</v>
      </c>
      <c r="B159" s="182" t="s">
        <v>341</v>
      </c>
    </row>
    <row r="160" spans="1:2" ht="12.75">
      <c r="A160" s="104">
        <f t="shared" si="2"/>
        <v>159</v>
      </c>
      <c r="B160" s="182" t="s">
        <v>343</v>
      </c>
    </row>
    <row r="161" spans="1:2" ht="12.75">
      <c r="A161" s="104">
        <f t="shared" si="2"/>
        <v>160</v>
      </c>
      <c r="B161" s="182" t="s">
        <v>345</v>
      </c>
    </row>
    <row r="162" spans="1:2" ht="12.75">
      <c r="A162" s="104">
        <f t="shared" si="2"/>
        <v>161</v>
      </c>
      <c r="B162" s="182" t="s">
        <v>347</v>
      </c>
    </row>
    <row r="163" spans="1:2" ht="12.75">
      <c r="A163" s="104">
        <f t="shared" si="2"/>
        <v>162</v>
      </c>
      <c r="B163" s="182" t="s">
        <v>349</v>
      </c>
    </row>
    <row r="164" spans="1:2" ht="12.75">
      <c r="A164" s="104">
        <f t="shared" si="2"/>
        <v>163</v>
      </c>
      <c r="B164" s="182" t="s">
        <v>351</v>
      </c>
    </row>
    <row r="165" spans="1:2" ht="12.75">
      <c r="A165" s="104">
        <f t="shared" si="2"/>
        <v>164</v>
      </c>
      <c r="B165" s="182" t="s">
        <v>353</v>
      </c>
    </row>
    <row r="166" spans="1:2" ht="12.75">
      <c r="A166" s="104">
        <f t="shared" si="2"/>
        <v>165</v>
      </c>
      <c r="B166" s="182" t="s">
        <v>355</v>
      </c>
    </row>
    <row r="167" spans="1:2" ht="12.75">
      <c r="A167" s="104">
        <f t="shared" si="2"/>
        <v>166</v>
      </c>
      <c r="B167" s="182" t="s">
        <v>357</v>
      </c>
    </row>
    <row r="168" spans="1:2" ht="12.75">
      <c r="A168" s="104">
        <f t="shared" si="2"/>
        <v>167</v>
      </c>
      <c r="B168" s="182" t="s">
        <v>359</v>
      </c>
    </row>
    <row r="169" spans="1:2" ht="12.75">
      <c r="A169" s="104">
        <f t="shared" si="2"/>
        <v>168</v>
      </c>
      <c r="B169" s="182" t="s">
        <v>361</v>
      </c>
    </row>
    <row r="170" spans="1:2" ht="12.75">
      <c r="A170" s="104">
        <f t="shared" si="2"/>
        <v>169</v>
      </c>
      <c r="B170" s="182" t="s">
        <v>363</v>
      </c>
    </row>
    <row r="171" spans="1:2" ht="15">
      <c r="A171" s="104">
        <f t="shared" si="2"/>
        <v>170</v>
      </c>
      <c r="B171" s="184" t="s">
        <v>674</v>
      </c>
    </row>
    <row r="172" spans="1:2" ht="15">
      <c r="A172" s="104">
        <f t="shared" si="2"/>
        <v>171</v>
      </c>
      <c r="B172" s="184" t="s">
        <v>652</v>
      </c>
    </row>
    <row r="173" spans="1:2" ht="12.75">
      <c r="A173" s="104">
        <f t="shared" si="2"/>
        <v>172</v>
      </c>
      <c r="B173" s="182" t="s">
        <v>368</v>
      </c>
    </row>
    <row r="174" spans="1:2" ht="12.75">
      <c r="A174" s="104">
        <f t="shared" si="2"/>
        <v>173</v>
      </c>
      <c r="B174" s="182" t="s">
        <v>370</v>
      </c>
    </row>
    <row r="175" spans="1:2" ht="12.75">
      <c r="A175" s="104">
        <f t="shared" si="2"/>
        <v>174</v>
      </c>
      <c r="B175" s="182" t="s">
        <v>372</v>
      </c>
    </row>
    <row r="176" spans="1:2" ht="12.75">
      <c r="A176" s="104">
        <f t="shared" si="2"/>
        <v>175</v>
      </c>
      <c r="B176" s="182" t="s">
        <v>374</v>
      </c>
    </row>
    <row r="177" spans="1:2" ht="12.75">
      <c r="A177" s="104">
        <f t="shared" si="2"/>
        <v>176</v>
      </c>
      <c r="B177" s="182" t="s">
        <v>376</v>
      </c>
    </row>
    <row r="178" spans="1:2" ht="12.75">
      <c r="A178" s="104">
        <f t="shared" si="2"/>
        <v>177</v>
      </c>
      <c r="B178" s="182" t="s">
        <v>378</v>
      </c>
    </row>
    <row r="179" spans="1:2" ht="12.75">
      <c r="A179" s="104">
        <f t="shared" si="2"/>
        <v>178</v>
      </c>
      <c r="B179" s="182" t="s">
        <v>382</v>
      </c>
    </row>
    <row r="180" spans="1:2" ht="15">
      <c r="A180" s="104">
        <f t="shared" si="2"/>
        <v>179</v>
      </c>
      <c r="B180" s="184" t="s">
        <v>653</v>
      </c>
    </row>
    <row r="181" spans="1:2" ht="15">
      <c r="A181" s="104">
        <f t="shared" si="2"/>
        <v>180</v>
      </c>
      <c r="B181" s="184" t="s">
        <v>654</v>
      </c>
    </row>
    <row r="182" spans="1:2" ht="12.75">
      <c r="A182" s="104">
        <f t="shared" si="2"/>
        <v>181</v>
      </c>
      <c r="B182" s="182" t="s">
        <v>389</v>
      </c>
    </row>
    <row r="183" spans="1:2" ht="12.75">
      <c r="A183" s="104">
        <f t="shared" si="2"/>
        <v>182</v>
      </c>
      <c r="B183" s="182" t="s">
        <v>391</v>
      </c>
    </row>
    <row r="184" spans="1:2" ht="12.75">
      <c r="A184" s="104">
        <f t="shared" si="2"/>
        <v>183</v>
      </c>
      <c r="B184" s="182" t="s">
        <v>393</v>
      </c>
    </row>
    <row r="185" spans="1:2" ht="12.75">
      <c r="A185" s="104">
        <f t="shared" si="2"/>
        <v>184</v>
      </c>
      <c r="B185" s="182" t="s">
        <v>395</v>
      </c>
    </row>
    <row r="186" spans="1:2" ht="12.75">
      <c r="A186" s="104">
        <f t="shared" si="2"/>
        <v>185</v>
      </c>
      <c r="B186" s="182" t="s">
        <v>397</v>
      </c>
    </row>
    <row r="187" spans="1:2" ht="12.75">
      <c r="A187" s="104">
        <f t="shared" si="2"/>
        <v>186</v>
      </c>
      <c r="B187" s="182" t="s">
        <v>399</v>
      </c>
    </row>
    <row r="188" spans="1:2" ht="12.75">
      <c r="A188" s="104">
        <f t="shared" si="2"/>
        <v>187</v>
      </c>
      <c r="B188" s="182" t="s">
        <v>401</v>
      </c>
    </row>
    <row r="189" spans="1:2" ht="12.75">
      <c r="A189" s="104">
        <f t="shared" si="2"/>
        <v>188</v>
      </c>
      <c r="B189" s="182" t="s">
        <v>403</v>
      </c>
    </row>
    <row r="190" spans="1:2" ht="12.75">
      <c r="A190" s="104">
        <f t="shared" si="2"/>
        <v>189</v>
      </c>
      <c r="B190" s="182" t="s">
        <v>406</v>
      </c>
    </row>
    <row r="191" spans="1:2" ht="15">
      <c r="A191" s="104">
        <f t="shared" si="2"/>
        <v>190</v>
      </c>
      <c r="B191" s="184" t="s">
        <v>655</v>
      </c>
    </row>
    <row r="192" spans="1:2" ht="12.75">
      <c r="A192" s="104">
        <f t="shared" si="2"/>
        <v>191</v>
      </c>
      <c r="B192" s="182" t="s">
        <v>409</v>
      </c>
    </row>
    <row r="193" spans="1:2" ht="12.75">
      <c r="A193" s="104">
        <f t="shared" si="2"/>
        <v>192</v>
      </c>
      <c r="B193" s="182" t="s">
        <v>411</v>
      </c>
    </row>
    <row r="194" spans="1:2" ht="12.75">
      <c r="A194" s="104">
        <f t="shared" si="2"/>
        <v>193</v>
      </c>
      <c r="B194" s="182" t="s">
        <v>416</v>
      </c>
    </row>
    <row r="195" spans="1:2" ht="12.75">
      <c r="A195" s="104">
        <f aca="true" t="shared" si="3" ref="A195:A258">A194+1</f>
        <v>194</v>
      </c>
      <c r="B195" s="182" t="s">
        <v>418</v>
      </c>
    </row>
    <row r="196" spans="1:2" ht="12.75">
      <c r="A196" s="104">
        <f t="shared" si="3"/>
        <v>195</v>
      </c>
      <c r="B196" s="182" t="s">
        <v>420</v>
      </c>
    </row>
    <row r="197" spans="1:2" ht="12.75">
      <c r="A197" s="104">
        <f t="shared" si="3"/>
        <v>196</v>
      </c>
      <c r="B197" s="182" t="s">
        <v>422</v>
      </c>
    </row>
    <row r="198" spans="1:2" ht="12.75">
      <c r="A198" s="104">
        <f t="shared" si="3"/>
        <v>197</v>
      </c>
      <c r="B198" s="182" t="s">
        <v>423</v>
      </c>
    </row>
    <row r="199" spans="1:2" ht="12.75">
      <c r="A199" s="104">
        <f t="shared" si="3"/>
        <v>198</v>
      </c>
      <c r="B199" s="182" t="s">
        <v>424</v>
      </c>
    </row>
    <row r="200" spans="1:2" ht="12.75">
      <c r="A200" s="104">
        <f t="shared" si="3"/>
        <v>199</v>
      </c>
      <c r="B200" s="182" t="s">
        <v>425</v>
      </c>
    </row>
    <row r="201" spans="1:2" ht="12.75">
      <c r="A201" s="104">
        <f t="shared" si="3"/>
        <v>200</v>
      </c>
      <c r="B201" s="182" t="s">
        <v>426</v>
      </c>
    </row>
    <row r="202" spans="1:2" ht="12.75">
      <c r="A202" s="104">
        <f t="shared" si="3"/>
        <v>201</v>
      </c>
      <c r="B202" s="182" t="s">
        <v>427</v>
      </c>
    </row>
    <row r="203" spans="1:2" ht="12.75">
      <c r="A203" s="104">
        <f t="shared" si="3"/>
        <v>202</v>
      </c>
      <c r="B203" s="182" t="s">
        <v>428</v>
      </c>
    </row>
    <row r="204" spans="1:2" ht="12.75">
      <c r="A204" s="104">
        <f t="shared" si="3"/>
        <v>203</v>
      </c>
      <c r="B204" s="182" t="s">
        <v>429</v>
      </c>
    </row>
    <row r="205" spans="1:2" ht="12.75">
      <c r="A205" s="104">
        <f t="shared" si="3"/>
        <v>204</v>
      </c>
      <c r="B205" s="182" t="s">
        <v>430</v>
      </c>
    </row>
    <row r="206" spans="1:2" ht="12.75">
      <c r="A206" s="104">
        <f t="shared" si="3"/>
        <v>205</v>
      </c>
      <c r="B206" s="182" t="s">
        <v>431</v>
      </c>
    </row>
    <row r="207" spans="1:2" ht="12.75">
      <c r="A207" s="104">
        <f t="shared" si="3"/>
        <v>206</v>
      </c>
      <c r="B207" s="182" t="s">
        <v>432</v>
      </c>
    </row>
    <row r="208" spans="1:2" ht="12.75">
      <c r="A208" s="104">
        <f t="shared" si="3"/>
        <v>207</v>
      </c>
      <c r="B208" s="182" t="s">
        <v>433</v>
      </c>
    </row>
    <row r="209" spans="1:2" ht="15">
      <c r="A209" s="104">
        <f t="shared" si="3"/>
        <v>208</v>
      </c>
      <c r="B209" s="184" t="s">
        <v>656</v>
      </c>
    </row>
    <row r="210" spans="1:2" ht="12.75">
      <c r="A210" s="104">
        <f t="shared" si="3"/>
        <v>209</v>
      </c>
      <c r="B210" s="182" t="s">
        <v>434</v>
      </c>
    </row>
    <row r="211" spans="1:2" ht="12.75">
      <c r="A211" s="104">
        <f t="shared" si="3"/>
        <v>210</v>
      </c>
      <c r="B211" s="182" t="s">
        <v>436</v>
      </c>
    </row>
    <row r="212" spans="1:2" ht="12.75">
      <c r="A212" s="104">
        <f t="shared" si="3"/>
        <v>211</v>
      </c>
      <c r="B212" s="182" t="s">
        <v>437</v>
      </c>
    </row>
    <row r="213" spans="1:2" ht="12.75">
      <c r="A213" s="104">
        <f t="shared" si="3"/>
        <v>212</v>
      </c>
      <c r="B213" s="182" t="s">
        <v>438</v>
      </c>
    </row>
    <row r="214" spans="1:2" ht="12.75">
      <c r="A214" s="104">
        <f t="shared" si="3"/>
        <v>213</v>
      </c>
      <c r="B214" s="182" t="s">
        <v>439</v>
      </c>
    </row>
    <row r="215" spans="1:2" ht="12.75">
      <c r="A215" s="104">
        <f t="shared" si="3"/>
        <v>214</v>
      </c>
      <c r="B215" s="182" t="s">
        <v>440</v>
      </c>
    </row>
    <row r="216" spans="1:2" ht="12.75">
      <c r="A216" s="104">
        <f t="shared" si="3"/>
        <v>215</v>
      </c>
      <c r="B216" s="182" t="s">
        <v>441</v>
      </c>
    </row>
    <row r="217" spans="1:2" ht="12.75">
      <c r="A217" s="104">
        <f t="shared" si="3"/>
        <v>216</v>
      </c>
      <c r="B217" s="182" t="s">
        <v>442</v>
      </c>
    </row>
    <row r="218" spans="1:2" ht="12.75">
      <c r="A218" s="104">
        <f t="shared" si="3"/>
        <v>217</v>
      </c>
      <c r="B218" s="182" t="s">
        <v>443</v>
      </c>
    </row>
    <row r="219" spans="1:2" ht="12.75">
      <c r="A219" s="104">
        <f t="shared" si="3"/>
        <v>218</v>
      </c>
      <c r="B219" s="182" t="s">
        <v>444</v>
      </c>
    </row>
    <row r="220" spans="1:2" ht="12.75">
      <c r="A220" s="104">
        <f t="shared" si="3"/>
        <v>219</v>
      </c>
      <c r="B220" s="182" t="s">
        <v>445</v>
      </c>
    </row>
    <row r="221" spans="1:2" ht="12.75">
      <c r="A221" s="104">
        <f t="shared" si="3"/>
        <v>220</v>
      </c>
      <c r="B221" s="182" t="s">
        <v>446</v>
      </c>
    </row>
    <row r="222" spans="1:2" ht="12.75">
      <c r="A222" s="104">
        <f t="shared" si="3"/>
        <v>221</v>
      </c>
      <c r="B222" s="182" t="s">
        <v>447</v>
      </c>
    </row>
    <row r="223" spans="1:2" ht="12.75">
      <c r="A223" s="104">
        <f t="shared" si="3"/>
        <v>222</v>
      </c>
      <c r="B223" s="182" t="s">
        <v>448</v>
      </c>
    </row>
    <row r="224" spans="1:2" ht="12.75">
      <c r="A224" s="104">
        <f t="shared" si="3"/>
        <v>223</v>
      </c>
      <c r="B224" s="182" t="s">
        <v>449</v>
      </c>
    </row>
    <row r="225" spans="1:2" ht="12.75">
      <c r="A225" s="104">
        <f t="shared" si="3"/>
        <v>224</v>
      </c>
      <c r="B225" s="182" t="s">
        <v>450</v>
      </c>
    </row>
    <row r="226" spans="1:2" ht="12.75">
      <c r="A226" s="104">
        <f t="shared" si="3"/>
        <v>225</v>
      </c>
      <c r="B226" s="182" t="s">
        <v>451</v>
      </c>
    </row>
    <row r="227" spans="1:2" ht="12.75">
      <c r="A227" s="104">
        <f t="shared" si="3"/>
        <v>226</v>
      </c>
      <c r="B227" s="182" t="s">
        <v>452</v>
      </c>
    </row>
    <row r="228" spans="1:2" ht="12.75">
      <c r="A228" s="104">
        <f t="shared" si="3"/>
        <v>227</v>
      </c>
      <c r="B228" s="182" t="s">
        <v>453</v>
      </c>
    </row>
    <row r="229" spans="1:2" ht="12.75">
      <c r="A229" s="104">
        <f t="shared" si="3"/>
        <v>228</v>
      </c>
      <c r="B229" s="182" t="s">
        <v>454</v>
      </c>
    </row>
    <row r="230" spans="1:2" ht="15">
      <c r="A230" s="104">
        <f t="shared" si="3"/>
        <v>229</v>
      </c>
      <c r="B230" s="184" t="s">
        <v>657</v>
      </c>
    </row>
    <row r="231" spans="1:2" ht="12.75">
      <c r="A231" s="104">
        <f t="shared" si="3"/>
        <v>230</v>
      </c>
      <c r="B231" s="182" t="s">
        <v>456</v>
      </c>
    </row>
    <row r="232" spans="1:2" ht="12.75">
      <c r="A232" s="104">
        <f t="shared" si="3"/>
        <v>231</v>
      </c>
      <c r="B232" s="182" t="s">
        <v>457</v>
      </c>
    </row>
    <row r="233" spans="1:2" ht="12.75">
      <c r="A233" s="104">
        <f t="shared" si="3"/>
        <v>232</v>
      </c>
      <c r="B233" s="182" t="s">
        <v>458</v>
      </c>
    </row>
    <row r="234" spans="1:2" ht="12.75">
      <c r="A234" s="104">
        <f t="shared" si="3"/>
        <v>233</v>
      </c>
      <c r="B234" s="182" t="s">
        <v>459</v>
      </c>
    </row>
    <row r="235" spans="1:2" ht="12.75">
      <c r="A235" s="104">
        <f t="shared" si="3"/>
        <v>234</v>
      </c>
      <c r="B235" s="182" t="s">
        <v>460</v>
      </c>
    </row>
    <row r="236" spans="1:2" ht="12.75">
      <c r="A236" s="104">
        <f t="shared" si="3"/>
        <v>235</v>
      </c>
      <c r="B236" s="182" t="s">
        <v>461</v>
      </c>
    </row>
    <row r="237" spans="1:2" ht="12.75">
      <c r="A237" s="104">
        <f t="shared" si="3"/>
        <v>236</v>
      </c>
      <c r="B237" s="182" t="s">
        <v>462</v>
      </c>
    </row>
    <row r="238" spans="1:2" ht="12.75">
      <c r="A238" s="104">
        <f t="shared" si="3"/>
        <v>237</v>
      </c>
      <c r="B238" s="182" t="s">
        <v>463</v>
      </c>
    </row>
    <row r="239" spans="1:2" ht="12.75">
      <c r="A239" s="104">
        <f t="shared" si="3"/>
        <v>238</v>
      </c>
      <c r="B239" s="182" t="s">
        <v>464</v>
      </c>
    </row>
    <row r="240" spans="1:2" ht="12.75">
      <c r="A240" s="104">
        <f t="shared" si="3"/>
        <v>239</v>
      </c>
      <c r="B240" s="182" t="s">
        <v>466</v>
      </c>
    </row>
    <row r="241" spans="1:2" ht="12.75">
      <c r="A241" s="104">
        <f t="shared" si="3"/>
        <v>240</v>
      </c>
      <c r="B241" s="182" t="s">
        <v>467</v>
      </c>
    </row>
    <row r="242" spans="1:2" ht="12.75">
      <c r="A242" s="104">
        <f t="shared" si="3"/>
        <v>241</v>
      </c>
      <c r="B242" s="182" t="s">
        <v>468</v>
      </c>
    </row>
    <row r="243" spans="1:2" ht="12.75">
      <c r="A243" s="104">
        <f t="shared" si="3"/>
        <v>242</v>
      </c>
      <c r="B243" s="182" t="s">
        <v>469</v>
      </c>
    </row>
    <row r="244" spans="1:2" ht="12.75">
      <c r="A244" s="104">
        <f t="shared" si="3"/>
        <v>243</v>
      </c>
      <c r="B244" s="182" t="s">
        <v>470</v>
      </c>
    </row>
    <row r="245" spans="1:2" ht="12.75">
      <c r="A245" s="104">
        <f t="shared" si="3"/>
        <v>244</v>
      </c>
      <c r="B245" s="182" t="s">
        <v>471</v>
      </c>
    </row>
    <row r="246" spans="1:2" ht="12.75">
      <c r="A246" s="104">
        <f t="shared" si="3"/>
        <v>245</v>
      </c>
      <c r="B246" s="182" t="s">
        <v>472</v>
      </c>
    </row>
    <row r="247" spans="1:2" ht="12.75">
      <c r="A247" s="104">
        <f t="shared" si="3"/>
        <v>246</v>
      </c>
      <c r="B247" s="182" t="s">
        <v>473</v>
      </c>
    </row>
    <row r="248" spans="1:2" ht="12.75">
      <c r="A248" s="104">
        <f t="shared" si="3"/>
        <v>247</v>
      </c>
      <c r="B248" s="182" t="s">
        <v>474</v>
      </c>
    </row>
    <row r="249" spans="1:2" ht="12.75">
      <c r="A249" s="104">
        <f t="shared" si="3"/>
        <v>248</v>
      </c>
      <c r="B249" s="182" t="s">
        <v>475</v>
      </c>
    </row>
    <row r="250" spans="1:2" ht="12.75">
      <c r="A250" s="104">
        <f t="shared" si="3"/>
        <v>249</v>
      </c>
      <c r="B250" s="182" t="s">
        <v>476</v>
      </c>
    </row>
    <row r="251" spans="1:2" ht="12.75">
      <c r="A251" s="104">
        <f t="shared" si="3"/>
        <v>250</v>
      </c>
      <c r="B251" s="182" t="s">
        <v>477</v>
      </c>
    </row>
    <row r="252" spans="1:2" ht="12.75">
      <c r="A252" s="104">
        <f t="shared" si="3"/>
        <v>251</v>
      </c>
      <c r="B252" s="182" t="s">
        <v>478</v>
      </c>
    </row>
    <row r="253" spans="1:2" ht="12.75">
      <c r="A253" s="104">
        <f t="shared" si="3"/>
        <v>252</v>
      </c>
      <c r="B253" s="182" t="s">
        <v>479</v>
      </c>
    </row>
    <row r="254" spans="1:2" ht="12.75">
      <c r="A254" s="104">
        <f t="shared" si="3"/>
        <v>253</v>
      </c>
      <c r="B254" s="182" t="s">
        <v>480</v>
      </c>
    </row>
    <row r="255" spans="1:2" ht="12.75">
      <c r="A255" s="104">
        <f t="shared" si="3"/>
        <v>254</v>
      </c>
      <c r="B255" s="182" t="s">
        <v>481</v>
      </c>
    </row>
    <row r="256" spans="1:2" ht="12.75">
      <c r="A256" s="104">
        <f t="shared" si="3"/>
        <v>255</v>
      </c>
      <c r="B256" s="182" t="s">
        <v>482</v>
      </c>
    </row>
    <row r="257" spans="1:2" ht="12.75">
      <c r="A257" s="104">
        <f t="shared" si="3"/>
        <v>256</v>
      </c>
      <c r="B257" s="182" t="s">
        <v>483</v>
      </c>
    </row>
    <row r="258" spans="1:2" ht="12.75">
      <c r="A258" s="104">
        <f t="shared" si="3"/>
        <v>257</v>
      </c>
      <c r="B258" s="182" t="s">
        <v>484</v>
      </c>
    </row>
    <row r="259" spans="1:2" ht="12.75">
      <c r="A259" s="104">
        <f aca="true" t="shared" si="4" ref="A259:A322">A258+1</f>
        <v>258</v>
      </c>
      <c r="B259" s="182" t="s">
        <v>485</v>
      </c>
    </row>
    <row r="260" spans="1:2" ht="15">
      <c r="A260" s="104">
        <f t="shared" si="4"/>
        <v>259</v>
      </c>
      <c r="B260" s="184" t="s">
        <v>659</v>
      </c>
    </row>
    <row r="261" spans="1:2" ht="12.75">
      <c r="A261" s="104">
        <f t="shared" si="4"/>
        <v>260</v>
      </c>
      <c r="B261" s="182" t="s">
        <v>487</v>
      </c>
    </row>
    <row r="262" spans="1:2" ht="12.75">
      <c r="A262" s="104">
        <f t="shared" si="4"/>
        <v>261</v>
      </c>
      <c r="B262" s="182" t="s">
        <v>488</v>
      </c>
    </row>
    <row r="263" spans="1:2" ht="12.75">
      <c r="A263" s="104">
        <f t="shared" si="4"/>
        <v>262</v>
      </c>
      <c r="B263" s="182" t="s">
        <v>489</v>
      </c>
    </row>
    <row r="264" spans="1:2" ht="12.75">
      <c r="A264" s="104">
        <f t="shared" si="4"/>
        <v>263</v>
      </c>
      <c r="B264" s="182" t="s">
        <v>490</v>
      </c>
    </row>
    <row r="265" spans="1:2" ht="12.75">
      <c r="A265" s="104">
        <f t="shared" si="4"/>
        <v>264</v>
      </c>
      <c r="B265" s="182" t="s">
        <v>491</v>
      </c>
    </row>
    <row r="266" spans="1:2" ht="12.75">
      <c r="A266" s="104">
        <f t="shared" si="4"/>
        <v>265</v>
      </c>
      <c r="B266" s="182" t="s">
        <v>492</v>
      </c>
    </row>
    <row r="267" spans="1:2" ht="12.75">
      <c r="A267" s="104">
        <f t="shared" si="4"/>
        <v>266</v>
      </c>
      <c r="B267" s="182" t="s">
        <v>493</v>
      </c>
    </row>
    <row r="268" spans="1:2" ht="12.75">
      <c r="A268" s="104">
        <f t="shared" si="4"/>
        <v>267</v>
      </c>
      <c r="B268" s="182" t="s">
        <v>494</v>
      </c>
    </row>
    <row r="269" spans="1:2" ht="12.75">
      <c r="A269" s="104">
        <f t="shared" si="4"/>
        <v>268</v>
      </c>
      <c r="B269" s="182" t="s">
        <v>495</v>
      </c>
    </row>
    <row r="270" spans="1:2" ht="12.75">
      <c r="A270" s="104">
        <f t="shared" si="4"/>
        <v>269</v>
      </c>
      <c r="B270" s="182" t="s">
        <v>496</v>
      </c>
    </row>
    <row r="271" spans="1:2" ht="12.75">
      <c r="A271" s="104">
        <f t="shared" si="4"/>
        <v>270</v>
      </c>
      <c r="B271" s="182" t="s">
        <v>497</v>
      </c>
    </row>
    <row r="272" spans="1:2" ht="15">
      <c r="A272" s="104">
        <f t="shared" si="4"/>
        <v>271</v>
      </c>
      <c r="B272" s="184" t="s">
        <v>658</v>
      </c>
    </row>
    <row r="273" spans="1:2" ht="15">
      <c r="A273" s="104">
        <f t="shared" si="4"/>
        <v>272</v>
      </c>
      <c r="B273" s="184" t="s">
        <v>660</v>
      </c>
    </row>
    <row r="274" spans="1:2" ht="12.75">
      <c r="A274" s="104">
        <f t="shared" si="4"/>
        <v>273</v>
      </c>
      <c r="B274" s="182" t="s">
        <v>498</v>
      </c>
    </row>
    <row r="275" spans="1:2" ht="12.75">
      <c r="A275" s="104">
        <f t="shared" si="4"/>
        <v>274</v>
      </c>
      <c r="B275" s="182" t="s">
        <v>499</v>
      </c>
    </row>
    <row r="276" spans="1:2" ht="15">
      <c r="A276" s="104">
        <f t="shared" si="4"/>
        <v>275</v>
      </c>
      <c r="B276" s="184" t="s">
        <v>662</v>
      </c>
    </row>
    <row r="277" spans="1:2" ht="12.75">
      <c r="A277" s="104">
        <f t="shared" si="4"/>
        <v>276</v>
      </c>
      <c r="B277" s="182" t="s">
        <v>500</v>
      </c>
    </row>
    <row r="278" spans="1:2" ht="12.75">
      <c r="A278" s="104">
        <f t="shared" si="4"/>
        <v>277</v>
      </c>
      <c r="B278" s="182" t="s">
        <v>501</v>
      </c>
    </row>
    <row r="279" spans="1:2" ht="12.75">
      <c r="A279" s="104">
        <f t="shared" si="4"/>
        <v>278</v>
      </c>
      <c r="B279" s="182" t="s">
        <v>502</v>
      </c>
    </row>
    <row r="280" spans="1:2" ht="12.75">
      <c r="A280" s="104">
        <f t="shared" si="4"/>
        <v>279</v>
      </c>
      <c r="B280" s="182" t="s">
        <v>503</v>
      </c>
    </row>
    <row r="281" spans="1:2" ht="12.75">
      <c r="A281" s="104">
        <f t="shared" si="4"/>
        <v>280</v>
      </c>
      <c r="B281" s="182" t="s">
        <v>504</v>
      </c>
    </row>
    <row r="282" spans="1:2" ht="12.75">
      <c r="A282" s="104">
        <f t="shared" si="4"/>
        <v>281</v>
      </c>
      <c r="B282" s="182" t="s">
        <v>505</v>
      </c>
    </row>
    <row r="283" spans="1:2" ht="12.75">
      <c r="A283" s="104">
        <f t="shared" si="4"/>
        <v>282</v>
      </c>
      <c r="B283" s="182" t="s">
        <v>506</v>
      </c>
    </row>
    <row r="284" spans="1:2" ht="12.75">
      <c r="A284" s="104">
        <f t="shared" si="4"/>
        <v>283</v>
      </c>
      <c r="B284" s="182" t="s">
        <v>507</v>
      </c>
    </row>
    <row r="285" spans="1:2" ht="12.75">
      <c r="A285" s="104">
        <f t="shared" si="4"/>
        <v>284</v>
      </c>
      <c r="B285" s="182" t="s">
        <v>508</v>
      </c>
    </row>
    <row r="286" spans="1:2" ht="12.75">
      <c r="A286" s="104">
        <f t="shared" si="4"/>
        <v>285</v>
      </c>
      <c r="B286" s="182" t="s">
        <v>509</v>
      </c>
    </row>
    <row r="287" spans="1:2" ht="12.75">
      <c r="A287" s="104">
        <f t="shared" si="4"/>
        <v>286</v>
      </c>
      <c r="B287" s="182" t="s">
        <v>510</v>
      </c>
    </row>
    <row r="288" spans="1:2" ht="12.75">
      <c r="A288" s="104">
        <f t="shared" si="4"/>
        <v>287</v>
      </c>
      <c r="B288" s="182" t="s">
        <v>511</v>
      </c>
    </row>
    <row r="289" spans="1:2" ht="12.75">
      <c r="A289" s="104">
        <f t="shared" si="4"/>
        <v>288</v>
      </c>
      <c r="B289" s="182" t="s">
        <v>512</v>
      </c>
    </row>
    <row r="290" spans="1:2" ht="12.75">
      <c r="A290" s="104">
        <f t="shared" si="4"/>
        <v>289</v>
      </c>
      <c r="B290" s="182" t="s">
        <v>513</v>
      </c>
    </row>
    <row r="291" spans="1:2" ht="12.75">
      <c r="A291" s="104">
        <f t="shared" si="4"/>
        <v>290</v>
      </c>
      <c r="B291" s="182" t="s">
        <v>514</v>
      </c>
    </row>
    <row r="292" spans="1:2" ht="12.75">
      <c r="A292" s="104">
        <f t="shared" si="4"/>
        <v>291</v>
      </c>
      <c r="B292" s="182" t="s">
        <v>515</v>
      </c>
    </row>
    <row r="293" spans="1:2" ht="12.75">
      <c r="A293" s="104">
        <f t="shared" si="4"/>
        <v>292</v>
      </c>
      <c r="B293" s="182" t="s">
        <v>516</v>
      </c>
    </row>
    <row r="294" spans="1:2" ht="12.75">
      <c r="A294" s="104">
        <f t="shared" si="4"/>
        <v>293</v>
      </c>
      <c r="B294" s="182" t="s">
        <v>517</v>
      </c>
    </row>
    <row r="295" spans="1:2" ht="12.75">
      <c r="A295" s="104">
        <f t="shared" si="4"/>
        <v>294</v>
      </c>
      <c r="B295" s="182" t="s">
        <v>518</v>
      </c>
    </row>
    <row r="296" spans="1:2" ht="12.75">
      <c r="A296" s="104">
        <f t="shared" si="4"/>
        <v>295</v>
      </c>
      <c r="B296" s="182" t="s">
        <v>519</v>
      </c>
    </row>
    <row r="297" spans="1:2" ht="12.75">
      <c r="A297" s="104">
        <f t="shared" si="4"/>
        <v>296</v>
      </c>
      <c r="B297" s="182" t="s">
        <v>520</v>
      </c>
    </row>
    <row r="298" spans="1:2" ht="12.75">
      <c r="A298" s="104">
        <f t="shared" si="4"/>
        <v>297</v>
      </c>
      <c r="B298" s="182" t="s">
        <v>521</v>
      </c>
    </row>
    <row r="299" spans="1:2" ht="12.75">
      <c r="A299" s="104">
        <f t="shared" si="4"/>
        <v>298</v>
      </c>
      <c r="B299" s="182" t="s">
        <v>522</v>
      </c>
    </row>
    <row r="300" spans="1:2" ht="12.75">
      <c r="A300" s="104">
        <f t="shared" si="4"/>
        <v>299</v>
      </c>
      <c r="B300" s="182" t="s">
        <v>523</v>
      </c>
    </row>
    <row r="301" spans="1:2" ht="12.75">
      <c r="A301" s="104">
        <f t="shared" si="4"/>
        <v>300</v>
      </c>
      <c r="B301" s="182" t="s">
        <v>524</v>
      </c>
    </row>
    <row r="302" spans="1:2" ht="12.75">
      <c r="A302" s="104">
        <f t="shared" si="4"/>
        <v>301</v>
      </c>
      <c r="B302" s="182" t="s">
        <v>525</v>
      </c>
    </row>
    <row r="303" spans="1:2" ht="15">
      <c r="A303" s="104">
        <f t="shared" si="4"/>
        <v>302</v>
      </c>
      <c r="B303" s="184" t="s">
        <v>661</v>
      </c>
    </row>
    <row r="304" spans="1:2" ht="12.75">
      <c r="A304" s="104">
        <f t="shared" si="4"/>
        <v>303</v>
      </c>
      <c r="B304" s="182" t="s">
        <v>526</v>
      </c>
    </row>
    <row r="305" spans="1:2" ht="12.75">
      <c r="A305" s="104">
        <f t="shared" si="4"/>
        <v>304</v>
      </c>
      <c r="B305" s="182" t="s">
        <v>527</v>
      </c>
    </row>
    <row r="306" spans="1:2" ht="12.75">
      <c r="A306" s="104">
        <f t="shared" si="4"/>
        <v>305</v>
      </c>
      <c r="B306" s="182" t="s">
        <v>528</v>
      </c>
    </row>
    <row r="307" spans="1:2" ht="12.75">
      <c r="A307" s="104">
        <f t="shared" si="4"/>
        <v>306</v>
      </c>
      <c r="B307" s="182" t="s">
        <v>529</v>
      </c>
    </row>
    <row r="308" spans="1:2" ht="12.75">
      <c r="A308" s="104">
        <f t="shared" si="4"/>
        <v>307</v>
      </c>
      <c r="B308" s="182" t="s">
        <v>530</v>
      </c>
    </row>
    <row r="309" spans="1:2" ht="12.75">
      <c r="A309" s="104">
        <f t="shared" si="4"/>
        <v>308</v>
      </c>
      <c r="B309" s="182" t="s">
        <v>531</v>
      </c>
    </row>
    <row r="310" spans="1:2" ht="12.75">
      <c r="A310" s="104">
        <f t="shared" si="4"/>
        <v>309</v>
      </c>
      <c r="B310" s="182" t="s">
        <v>532</v>
      </c>
    </row>
    <row r="311" spans="1:2" ht="12.75">
      <c r="A311" s="104">
        <f t="shared" si="4"/>
        <v>310</v>
      </c>
      <c r="B311" s="182" t="s">
        <v>533</v>
      </c>
    </row>
    <row r="312" spans="1:2" ht="12.75">
      <c r="A312" s="104">
        <f t="shared" si="4"/>
        <v>311</v>
      </c>
      <c r="B312" s="182" t="s">
        <v>534</v>
      </c>
    </row>
    <row r="313" spans="1:2" ht="12.75">
      <c r="A313" s="104">
        <f t="shared" si="4"/>
        <v>312</v>
      </c>
      <c r="B313" s="182" t="s">
        <v>535</v>
      </c>
    </row>
    <row r="314" spans="1:2" ht="12.75">
      <c r="A314" s="104">
        <f t="shared" si="4"/>
        <v>313</v>
      </c>
      <c r="B314" s="182" t="s">
        <v>536</v>
      </c>
    </row>
    <row r="315" spans="1:2" ht="12.75">
      <c r="A315" s="104">
        <f t="shared" si="4"/>
        <v>314</v>
      </c>
      <c r="B315" s="182" t="s">
        <v>537</v>
      </c>
    </row>
    <row r="316" spans="1:2" ht="12.75">
      <c r="A316" s="104">
        <f t="shared" si="4"/>
        <v>315</v>
      </c>
      <c r="B316" s="182" t="s">
        <v>538</v>
      </c>
    </row>
    <row r="317" spans="1:2" ht="15">
      <c r="A317" s="104">
        <f t="shared" si="4"/>
        <v>316</v>
      </c>
      <c r="B317" s="184" t="s">
        <v>663</v>
      </c>
    </row>
    <row r="318" spans="1:2" ht="15">
      <c r="A318" s="104">
        <f t="shared" si="4"/>
        <v>317</v>
      </c>
      <c r="B318" s="184" t="s">
        <v>664</v>
      </c>
    </row>
    <row r="319" spans="1:2" ht="15">
      <c r="A319" s="104">
        <f t="shared" si="4"/>
        <v>318</v>
      </c>
      <c r="B319" s="184" t="s">
        <v>665</v>
      </c>
    </row>
    <row r="320" spans="1:2" ht="12.75">
      <c r="A320" s="104">
        <f t="shared" si="4"/>
        <v>319</v>
      </c>
      <c r="B320" s="182" t="s">
        <v>539</v>
      </c>
    </row>
    <row r="321" spans="1:2" ht="12.75">
      <c r="A321" s="104">
        <f t="shared" si="4"/>
        <v>320</v>
      </c>
      <c r="B321" s="182" t="s">
        <v>540</v>
      </c>
    </row>
    <row r="322" spans="1:2" ht="12.75">
      <c r="A322" s="104">
        <f t="shared" si="4"/>
        <v>321</v>
      </c>
      <c r="B322" s="182" t="s">
        <v>541</v>
      </c>
    </row>
    <row r="323" spans="1:2" ht="15">
      <c r="A323" s="104">
        <f aca="true" t="shared" si="5" ref="A323:A386">A322+1</f>
        <v>322</v>
      </c>
      <c r="B323" s="184" t="s">
        <v>666</v>
      </c>
    </row>
    <row r="324" spans="1:2" ht="12.75">
      <c r="A324" s="104">
        <f t="shared" si="5"/>
        <v>323</v>
      </c>
      <c r="B324" s="182" t="s">
        <v>542</v>
      </c>
    </row>
    <row r="325" spans="1:2" ht="12.75">
      <c r="A325" s="104">
        <f t="shared" si="5"/>
        <v>324</v>
      </c>
      <c r="B325" s="182" t="s">
        <v>543</v>
      </c>
    </row>
    <row r="326" spans="1:2" ht="12.75">
      <c r="A326" s="104">
        <f t="shared" si="5"/>
        <v>325</v>
      </c>
      <c r="B326" s="182" t="s">
        <v>544</v>
      </c>
    </row>
    <row r="327" spans="1:2" ht="12.75">
      <c r="A327" s="104">
        <f t="shared" si="5"/>
        <v>326</v>
      </c>
      <c r="B327" s="182" t="s">
        <v>545</v>
      </c>
    </row>
    <row r="328" spans="1:2" ht="12.75">
      <c r="A328" s="104">
        <f t="shared" si="5"/>
        <v>327</v>
      </c>
      <c r="B328" s="182" t="s">
        <v>546</v>
      </c>
    </row>
    <row r="329" spans="1:2" ht="12.75">
      <c r="A329" s="104">
        <f t="shared" si="5"/>
        <v>328</v>
      </c>
      <c r="B329" s="182" t="s">
        <v>547</v>
      </c>
    </row>
    <row r="330" spans="1:2" ht="12.75">
      <c r="A330" s="104">
        <f t="shared" si="5"/>
        <v>329</v>
      </c>
      <c r="B330" s="185" t="s">
        <v>631</v>
      </c>
    </row>
    <row r="331" spans="1:2" ht="12.75">
      <c r="A331" s="104">
        <f t="shared" si="5"/>
        <v>330</v>
      </c>
      <c r="B331" s="185" t="s">
        <v>633</v>
      </c>
    </row>
    <row r="332" spans="1:2" ht="12.75">
      <c r="A332" s="104">
        <f t="shared" si="5"/>
        <v>331</v>
      </c>
      <c r="B332" s="185" t="s">
        <v>645</v>
      </c>
    </row>
    <row r="333" spans="1:2" ht="12.75">
      <c r="A333" s="104">
        <f t="shared" si="5"/>
        <v>332</v>
      </c>
      <c r="B333" s="185" t="s">
        <v>632</v>
      </c>
    </row>
    <row r="334" spans="1:2" ht="12.75">
      <c r="A334" s="104">
        <f t="shared" si="5"/>
        <v>333</v>
      </c>
      <c r="B334" s="185" t="s">
        <v>646</v>
      </c>
    </row>
    <row r="335" spans="1:2" ht="12.75">
      <c r="A335" s="104">
        <f t="shared" si="5"/>
        <v>334</v>
      </c>
      <c r="B335" s="182" t="s">
        <v>205</v>
      </c>
    </row>
    <row r="336" spans="1:2" ht="12.75">
      <c r="A336" s="104">
        <f t="shared" si="5"/>
        <v>335</v>
      </c>
      <c r="B336" s="182" t="s">
        <v>207</v>
      </c>
    </row>
    <row r="337" spans="1:2" ht="12.75">
      <c r="A337" s="104">
        <f t="shared" si="5"/>
        <v>336</v>
      </c>
      <c r="B337" s="182" t="s">
        <v>218</v>
      </c>
    </row>
    <row r="338" spans="1:2" ht="12.75">
      <c r="A338" s="104">
        <f t="shared" si="5"/>
        <v>337</v>
      </c>
      <c r="B338" s="182" t="s">
        <v>221</v>
      </c>
    </row>
    <row r="339" spans="1:2" ht="12.75">
      <c r="A339" s="104">
        <f t="shared" si="5"/>
        <v>338</v>
      </c>
      <c r="B339" s="182" t="s">
        <v>224</v>
      </c>
    </row>
    <row r="340" spans="1:2" ht="12.75">
      <c r="A340" s="104">
        <f t="shared" si="5"/>
        <v>339</v>
      </c>
      <c r="B340" s="182" t="s">
        <v>142</v>
      </c>
    </row>
    <row r="341" spans="1:2" ht="12.75">
      <c r="A341" s="104">
        <f t="shared" si="5"/>
        <v>340</v>
      </c>
      <c r="B341" s="182" t="s">
        <v>143</v>
      </c>
    </row>
    <row r="342" spans="1:2" ht="12.75">
      <c r="A342" s="104">
        <f t="shared" si="5"/>
        <v>341</v>
      </c>
      <c r="B342" s="182" t="s">
        <v>178</v>
      </c>
    </row>
    <row r="343" spans="1:2" ht="12.75">
      <c r="A343" s="104">
        <f t="shared" si="5"/>
        <v>342</v>
      </c>
      <c r="B343" s="182" t="s">
        <v>250</v>
      </c>
    </row>
    <row r="344" spans="1:2" ht="12.75">
      <c r="A344" s="104">
        <f t="shared" si="5"/>
        <v>343</v>
      </c>
      <c r="B344" s="182" t="s">
        <v>253</v>
      </c>
    </row>
    <row r="345" spans="1:2" ht="12.75">
      <c r="A345" s="104">
        <f t="shared" si="5"/>
        <v>344</v>
      </c>
      <c r="B345" s="182" t="s">
        <v>256</v>
      </c>
    </row>
    <row r="346" spans="1:2" ht="12.75">
      <c r="A346" s="104">
        <f t="shared" si="5"/>
        <v>345</v>
      </c>
      <c r="B346" s="182" t="s">
        <v>259</v>
      </c>
    </row>
    <row r="347" spans="1:2" ht="12.75">
      <c r="A347" s="104">
        <f t="shared" si="5"/>
        <v>346</v>
      </c>
      <c r="B347" s="182" t="s">
        <v>262</v>
      </c>
    </row>
    <row r="348" spans="1:2" ht="12.75">
      <c r="A348" s="104">
        <f t="shared" si="5"/>
        <v>347</v>
      </c>
      <c r="B348" s="182" t="s">
        <v>179</v>
      </c>
    </row>
    <row r="349" spans="1:2" ht="12.75">
      <c r="A349" s="104">
        <f t="shared" si="5"/>
        <v>348</v>
      </c>
      <c r="B349" s="182" t="s">
        <v>274</v>
      </c>
    </row>
    <row r="350" spans="1:2" ht="12.75">
      <c r="A350" s="104">
        <f t="shared" si="5"/>
        <v>349</v>
      </c>
      <c r="B350" s="182" t="s">
        <v>180</v>
      </c>
    </row>
    <row r="351" spans="1:2" ht="12.75">
      <c r="A351" s="104">
        <f t="shared" si="5"/>
        <v>350</v>
      </c>
      <c r="B351" s="182" t="s">
        <v>16</v>
      </c>
    </row>
    <row r="352" spans="1:2" ht="12.75">
      <c r="A352" s="104">
        <f t="shared" si="5"/>
        <v>351</v>
      </c>
      <c r="B352" s="182" t="s">
        <v>182</v>
      </c>
    </row>
    <row r="353" spans="1:2" ht="12.75">
      <c r="A353" s="104">
        <f t="shared" si="5"/>
        <v>352</v>
      </c>
      <c r="B353" s="182" t="s">
        <v>184</v>
      </c>
    </row>
    <row r="354" spans="1:2" ht="12.75">
      <c r="A354" s="104">
        <f t="shared" si="5"/>
        <v>353</v>
      </c>
      <c r="B354" s="182" t="s">
        <v>185</v>
      </c>
    </row>
    <row r="355" spans="1:2" ht="12.75">
      <c r="A355" s="104">
        <f t="shared" si="5"/>
        <v>354</v>
      </c>
      <c r="B355" s="182" t="s">
        <v>588</v>
      </c>
    </row>
    <row r="356" spans="1:2" ht="12.75">
      <c r="A356" s="104">
        <f t="shared" si="5"/>
        <v>355</v>
      </c>
      <c r="B356" s="182" t="s">
        <v>589</v>
      </c>
    </row>
    <row r="357" spans="1:2" ht="12.75">
      <c r="A357" s="104">
        <f t="shared" si="5"/>
        <v>356</v>
      </c>
      <c r="B357" s="182" t="s">
        <v>590</v>
      </c>
    </row>
    <row r="358" spans="1:2" ht="12.75">
      <c r="A358" s="104">
        <f t="shared" si="5"/>
        <v>357</v>
      </c>
      <c r="B358" s="182" t="s">
        <v>176</v>
      </c>
    </row>
    <row r="359" spans="1:2" ht="12.75">
      <c r="A359" s="104">
        <f t="shared" si="5"/>
        <v>358</v>
      </c>
      <c r="B359" s="182" t="s">
        <v>177</v>
      </c>
    </row>
    <row r="360" spans="1:2" ht="12.75">
      <c r="A360" s="104">
        <f t="shared" si="5"/>
        <v>359</v>
      </c>
      <c r="B360" s="182" t="s">
        <v>112</v>
      </c>
    </row>
    <row r="361" spans="1:2" ht="12.75">
      <c r="A361" s="104">
        <f t="shared" si="5"/>
        <v>360</v>
      </c>
      <c r="B361" s="182" t="s">
        <v>572</v>
      </c>
    </row>
    <row r="362" spans="1:2" ht="12.75">
      <c r="A362" s="104">
        <f t="shared" si="5"/>
        <v>361</v>
      </c>
      <c r="B362" s="182" t="s">
        <v>694</v>
      </c>
    </row>
    <row r="363" spans="1:2" ht="12.75">
      <c r="A363" s="104">
        <f t="shared" si="5"/>
        <v>362</v>
      </c>
      <c r="B363" s="182" t="s">
        <v>114</v>
      </c>
    </row>
    <row r="364" spans="1:2" ht="12.75">
      <c r="A364" s="104">
        <f t="shared" si="5"/>
        <v>363</v>
      </c>
      <c r="B364" s="182" t="s">
        <v>115</v>
      </c>
    </row>
    <row r="365" spans="1:2" ht="12.75">
      <c r="A365" s="104">
        <f t="shared" si="5"/>
        <v>364</v>
      </c>
      <c r="B365" s="182" t="s">
        <v>592</v>
      </c>
    </row>
    <row r="366" spans="1:2" ht="12.75">
      <c r="A366" s="104">
        <f t="shared" si="5"/>
        <v>365</v>
      </c>
      <c r="B366" s="182" t="s">
        <v>593</v>
      </c>
    </row>
    <row r="367" spans="1:2" ht="12.75">
      <c r="A367" s="104">
        <f t="shared" si="5"/>
        <v>366</v>
      </c>
      <c r="B367" s="182" t="s">
        <v>579</v>
      </c>
    </row>
    <row r="368" spans="1:2" ht="12.75">
      <c r="A368" s="104">
        <f t="shared" si="5"/>
        <v>367</v>
      </c>
      <c r="B368" s="182" t="s">
        <v>595</v>
      </c>
    </row>
    <row r="369" spans="1:2" ht="12.75">
      <c r="A369" s="104">
        <f t="shared" si="5"/>
        <v>368</v>
      </c>
      <c r="B369" s="182" t="s">
        <v>596</v>
      </c>
    </row>
    <row r="370" spans="1:2" ht="12.75">
      <c r="A370" s="104">
        <f t="shared" si="5"/>
        <v>369</v>
      </c>
      <c r="B370" s="182" t="s">
        <v>597</v>
      </c>
    </row>
    <row r="371" spans="1:2" ht="12.75">
      <c r="A371" s="104">
        <f t="shared" si="5"/>
        <v>370</v>
      </c>
      <c r="B371" s="182" t="s">
        <v>598</v>
      </c>
    </row>
    <row r="372" spans="1:2" ht="12.75">
      <c r="A372" s="104">
        <f t="shared" si="5"/>
        <v>371</v>
      </c>
      <c r="B372" s="182" t="s">
        <v>599</v>
      </c>
    </row>
    <row r="373" spans="1:2" ht="12.75">
      <c r="A373" s="104">
        <f t="shared" si="5"/>
        <v>372</v>
      </c>
      <c r="B373" s="182" t="s">
        <v>600</v>
      </c>
    </row>
    <row r="374" spans="1:2" ht="12.75">
      <c r="A374" s="104">
        <f t="shared" si="5"/>
        <v>373</v>
      </c>
      <c r="B374" s="182" t="s">
        <v>601</v>
      </c>
    </row>
    <row r="375" spans="1:2" ht="12.75">
      <c r="A375" s="104">
        <f t="shared" si="5"/>
        <v>374</v>
      </c>
      <c r="B375" s="182" t="s">
        <v>605</v>
      </c>
    </row>
    <row r="376" spans="1:2" ht="12.75">
      <c r="A376" s="104">
        <f t="shared" si="5"/>
        <v>375</v>
      </c>
      <c r="B376" s="182" t="s">
        <v>604</v>
      </c>
    </row>
    <row r="377" spans="1:2" ht="12.75">
      <c r="A377" s="104">
        <f t="shared" si="5"/>
        <v>376</v>
      </c>
      <c r="B377" s="182" t="s">
        <v>606</v>
      </c>
    </row>
    <row r="378" spans="1:2" ht="12.75">
      <c r="A378" s="104">
        <f t="shared" si="5"/>
        <v>377</v>
      </c>
      <c r="B378" s="182" t="s">
        <v>603</v>
      </c>
    </row>
    <row r="379" spans="1:2" ht="12.75">
      <c r="A379" s="104">
        <f t="shared" si="5"/>
        <v>378</v>
      </c>
      <c r="B379" s="182" t="s">
        <v>554</v>
      </c>
    </row>
    <row r="380" spans="1:2" ht="12.75">
      <c r="A380" s="104">
        <f t="shared" si="5"/>
        <v>379</v>
      </c>
      <c r="B380" s="182" t="s">
        <v>3</v>
      </c>
    </row>
    <row r="381" spans="1:2" ht="12.75">
      <c r="A381" s="104">
        <f t="shared" si="5"/>
        <v>380</v>
      </c>
      <c r="B381" s="182" t="s">
        <v>4</v>
      </c>
    </row>
    <row r="382" spans="1:2" ht="12.75">
      <c r="A382" s="104">
        <f t="shared" si="5"/>
        <v>381</v>
      </c>
      <c r="B382" s="182" t="s">
        <v>5</v>
      </c>
    </row>
    <row r="383" spans="1:2" ht="12.75">
      <c r="A383" s="104">
        <f t="shared" si="5"/>
        <v>382</v>
      </c>
      <c r="B383" s="182" t="s">
        <v>8</v>
      </c>
    </row>
    <row r="384" spans="1:2" ht="12.75">
      <c r="A384" s="104">
        <f t="shared" si="5"/>
        <v>383</v>
      </c>
      <c r="B384" s="182" t="s">
        <v>9</v>
      </c>
    </row>
    <row r="385" spans="1:2" ht="12.75">
      <c r="A385" s="104">
        <f t="shared" si="5"/>
        <v>384</v>
      </c>
      <c r="B385" s="182" t="s">
        <v>10</v>
      </c>
    </row>
    <row r="386" spans="1:2" ht="12.75">
      <c r="A386" s="104">
        <f t="shared" si="5"/>
        <v>385</v>
      </c>
      <c r="B386" s="182" t="s">
        <v>580</v>
      </c>
    </row>
    <row r="387" spans="1:2" ht="12.75">
      <c r="A387" s="104">
        <f aca="true" t="shared" si="6" ref="A387:A450">A386+1</f>
        <v>386</v>
      </c>
      <c r="B387" s="182" t="s">
        <v>581</v>
      </c>
    </row>
    <row r="388" spans="1:2" ht="12.75">
      <c r="A388" s="104">
        <f t="shared" si="6"/>
        <v>387</v>
      </c>
      <c r="B388" s="182" t="s">
        <v>582</v>
      </c>
    </row>
    <row r="389" spans="1:2" ht="12.75">
      <c r="A389" s="104">
        <f t="shared" si="6"/>
        <v>388</v>
      </c>
      <c r="B389" s="182" t="s">
        <v>583</v>
      </c>
    </row>
    <row r="390" spans="1:2" ht="12.75">
      <c r="A390" s="104">
        <f t="shared" si="6"/>
        <v>389</v>
      </c>
      <c r="B390" s="182" t="s">
        <v>14</v>
      </c>
    </row>
    <row r="391" spans="1:2" ht="12.75">
      <c r="A391" s="104">
        <f t="shared" si="6"/>
        <v>390</v>
      </c>
      <c r="B391" s="186" t="s">
        <v>0</v>
      </c>
    </row>
    <row r="392" spans="1:2" ht="12.75">
      <c r="A392" s="104">
        <f t="shared" si="6"/>
        <v>391</v>
      </c>
      <c r="B392" s="182" t="s">
        <v>1</v>
      </c>
    </row>
    <row r="393" spans="1:2" ht="12.75">
      <c r="A393" s="104">
        <f t="shared" si="6"/>
        <v>392</v>
      </c>
      <c r="B393" s="182" t="s">
        <v>150</v>
      </c>
    </row>
    <row r="394" spans="1:2" ht="12.75">
      <c r="A394" s="104">
        <f t="shared" si="6"/>
        <v>393</v>
      </c>
      <c r="B394" s="182" t="s">
        <v>151</v>
      </c>
    </row>
    <row r="395" spans="1:2" ht="12.75">
      <c r="A395" s="104">
        <f t="shared" si="6"/>
        <v>394</v>
      </c>
      <c r="B395" s="182" t="s">
        <v>152</v>
      </c>
    </row>
    <row r="396" spans="1:2" ht="12.75">
      <c r="A396" s="104">
        <f t="shared" si="6"/>
        <v>395</v>
      </c>
      <c r="B396" s="182" t="s">
        <v>153</v>
      </c>
    </row>
    <row r="397" spans="1:2" ht="12.75">
      <c r="A397" s="104">
        <f t="shared" si="6"/>
        <v>396</v>
      </c>
      <c r="B397" s="182" t="s">
        <v>206</v>
      </c>
    </row>
    <row r="398" spans="1:2" ht="12.75">
      <c r="A398" s="104">
        <f t="shared" si="6"/>
        <v>397</v>
      </c>
      <c r="B398" s="182" t="s">
        <v>208</v>
      </c>
    </row>
    <row r="399" spans="1:2" ht="12.75">
      <c r="A399" s="104">
        <f t="shared" si="6"/>
        <v>398</v>
      </c>
      <c r="B399" s="182" t="s">
        <v>210</v>
      </c>
    </row>
    <row r="400" spans="1:2" ht="12.75">
      <c r="A400" s="104">
        <f t="shared" si="6"/>
        <v>399</v>
      </c>
      <c r="B400" s="182" t="s">
        <v>212</v>
      </c>
    </row>
    <row r="401" spans="1:2" ht="12.75">
      <c r="A401" s="104">
        <f t="shared" si="6"/>
        <v>400</v>
      </c>
      <c r="B401" s="182" t="s">
        <v>215</v>
      </c>
    </row>
    <row r="402" spans="1:2" ht="12.75">
      <c r="A402" s="104">
        <f t="shared" si="6"/>
        <v>401</v>
      </c>
      <c r="B402" s="182" t="s">
        <v>217</v>
      </c>
    </row>
    <row r="403" spans="1:2" ht="12.75">
      <c r="A403" s="104">
        <f t="shared" si="6"/>
        <v>402</v>
      </c>
      <c r="B403" s="182" t="s">
        <v>220</v>
      </c>
    </row>
    <row r="404" spans="1:2" ht="12.75">
      <c r="A404" s="104">
        <f t="shared" si="6"/>
        <v>403</v>
      </c>
      <c r="B404" s="182" t="s">
        <v>223</v>
      </c>
    </row>
    <row r="405" spans="1:2" ht="12.75">
      <c r="A405" s="104">
        <f t="shared" si="6"/>
        <v>404</v>
      </c>
      <c r="B405" s="182" t="s">
        <v>226</v>
      </c>
    </row>
    <row r="406" spans="1:2" ht="12.75">
      <c r="A406" s="104">
        <f t="shared" si="6"/>
        <v>405</v>
      </c>
      <c r="B406" s="182" t="s">
        <v>228</v>
      </c>
    </row>
    <row r="407" spans="1:2" ht="12.75">
      <c r="A407" s="104">
        <f t="shared" si="6"/>
        <v>406</v>
      </c>
      <c r="B407" s="182" t="s">
        <v>230</v>
      </c>
    </row>
    <row r="408" spans="1:2" ht="12.75">
      <c r="A408" s="104">
        <f t="shared" si="6"/>
        <v>407</v>
      </c>
      <c r="B408" s="182" t="s">
        <v>233</v>
      </c>
    </row>
    <row r="409" spans="1:2" ht="12.75">
      <c r="A409" s="104">
        <f t="shared" si="6"/>
        <v>408</v>
      </c>
      <c r="B409" s="182" t="s">
        <v>235</v>
      </c>
    </row>
    <row r="410" spans="1:2" ht="12.75">
      <c r="A410" s="104">
        <f t="shared" si="6"/>
        <v>409</v>
      </c>
      <c r="B410" s="182" t="s">
        <v>237</v>
      </c>
    </row>
    <row r="411" spans="1:2" ht="12.75">
      <c r="A411" s="104">
        <f t="shared" si="6"/>
        <v>410</v>
      </c>
      <c r="B411" s="182" t="s">
        <v>239</v>
      </c>
    </row>
    <row r="412" spans="1:2" ht="12.75">
      <c r="A412" s="104">
        <f t="shared" si="6"/>
        <v>411</v>
      </c>
      <c r="B412" s="182" t="s">
        <v>241</v>
      </c>
    </row>
    <row r="413" spans="1:2" ht="12.75">
      <c r="A413" s="104">
        <f t="shared" si="6"/>
        <v>412</v>
      </c>
      <c r="B413" s="182" t="s">
        <v>243</v>
      </c>
    </row>
    <row r="414" spans="1:2" ht="12.75">
      <c r="A414" s="104">
        <f t="shared" si="6"/>
        <v>413</v>
      </c>
      <c r="B414" s="182" t="s">
        <v>245</v>
      </c>
    </row>
    <row r="415" spans="1:2" ht="12.75">
      <c r="A415" s="104">
        <f t="shared" si="6"/>
        <v>414</v>
      </c>
      <c r="B415" s="182" t="s">
        <v>247</v>
      </c>
    </row>
    <row r="416" spans="1:2" ht="12.75">
      <c r="A416" s="104">
        <f t="shared" si="6"/>
        <v>415</v>
      </c>
      <c r="B416" s="182" t="s">
        <v>249</v>
      </c>
    </row>
    <row r="417" spans="1:2" ht="12.75">
      <c r="A417" s="104">
        <f t="shared" si="6"/>
        <v>416</v>
      </c>
      <c r="B417" s="182" t="s">
        <v>252</v>
      </c>
    </row>
    <row r="418" spans="1:2" ht="12.75">
      <c r="A418" s="104">
        <f t="shared" si="6"/>
        <v>417</v>
      </c>
      <c r="B418" s="182" t="s">
        <v>255</v>
      </c>
    </row>
    <row r="419" spans="1:2" ht="12.75">
      <c r="A419" s="104">
        <f t="shared" si="6"/>
        <v>418</v>
      </c>
      <c r="B419" s="182" t="s">
        <v>258</v>
      </c>
    </row>
    <row r="420" spans="1:2" ht="12.75">
      <c r="A420" s="104">
        <f t="shared" si="6"/>
        <v>419</v>
      </c>
      <c r="B420" s="182" t="s">
        <v>261</v>
      </c>
    </row>
    <row r="421" spans="1:2" ht="12.75">
      <c r="A421" s="104">
        <f t="shared" si="6"/>
        <v>420</v>
      </c>
      <c r="B421" s="182" t="s">
        <v>264</v>
      </c>
    </row>
    <row r="422" spans="1:2" ht="12.75">
      <c r="A422" s="104">
        <f t="shared" si="6"/>
        <v>421</v>
      </c>
      <c r="B422" s="182" t="s">
        <v>266</v>
      </c>
    </row>
    <row r="423" spans="1:2" ht="12.75">
      <c r="A423" s="104">
        <f t="shared" si="6"/>
        <v>422</v>
      </c>
      <c r="B423" s="182" t="s">
        <v>269</v>
      </c>
    </row>
    <row r="424" spans="1:2" ht="12.75">
      <c r="A424" s="104">
        <f t="shared" si="6"/>
        <v>423</v>
      </c>
      <c r="B424" s="182" t="s">
        <v>271</v>
      </c>
    </row>
    <row r="425" spans="1:2" ht="12.75">
      <c r="A425" s="104">
        <f t="shared" si="6"/>
        <v>424</v>
      </c>
      <c r="B425" s="182" t="s">
        <v>272</v>
      </c>
    </row>
    <row r="426" spans="1:2" ht="12.75">
      <c r="A426" s="104">
        <f t="shared" si="6"/>
        <v>425</v>
      </c>
      <c r="B426" s="182" t="s">
        <v>273</v>
      </c>
    </row>
    <row r="427" spans="1:2" ht="12.75">
      <c r="A427" s="104">
        <f t="shared" si="6"/>
        <v>426</v>
      </c>
      <c r="B427" s="182" t="s">
        <v>276</v>
      </c>
    </row>
    <row r="428" spans="1:2" ht="12.75">
      <c r="A428" s="104">
        <f t="shared" si="6"/>
        <v>427</v>
      </c>
      <c r="B428" s="182" t="s">
        <v>277</v>
      </c>
    </row>
    <row r="429" spans="1:2" ht="12.75">
      <c r="A429" s="104">
        <f t="shared" si="6"/>
        <v>428</v>
      </c>
      <c r="B429" s="182" t="s">
        <v>279</v>
      </c>
    </row>
    <row r="430" spans="1:2" ht="12.75">
      <c r="A430" s="104">
        <f t="shared" si="6"/>
        <v>429</v>
      </c>
      <c r="B430" s="182" t="s">
        <v>280</v>
      </c>
    </row>
    <row r="431" spans="1:2" ht="12.75">
      <c r="A431" s="104">
        <f t="shared" si="6"/>
        <v>430</v>
      </c>
      <c r="B431" s="182" t="s">
        <v>282</v>
      </c>
    </row>
    <row r="432" spans="1:2" ht="12.75">
      <c r="A432" s="104">
        <f t="shared" si="6"/>
        <v>431</v>
      </c>
      <c r="B432" s="182" t="s">
        <v>283</v>
      </c>
    </row>
    <row r="433" spans="1:2" ht="12.75">
      <c r="A433" s="104">
        <f t="shared" si="6"/>
        <v>432</v>
      </c>
      <c r="B433" s="182" t="s">
        <v>137</v>
      </c>
    </row>
    <row r="434" spans="1:2" ht="12.75">
      <c r="A434" s="104">
        <f t="shared" si="6"/>
        <v>433</v>
      </c>
      <c r="B434" s="182" t="s">
        <v>286</v>
      </c>
    </row>
    <row r="435" spans="1:2" ht="12.75">
      <c r="A435" s="104">
        <f t="shared" si="6"/>
        <v>434</v>
      </c>
      <c r="B435" s="182" t="s">
        <v>288</v>
      </c>
    </row>
    <row r="436" spans="1:2" ht="12.75">
      <c r="A436" s="104">
        <f t="shared" si="6"/>
        <v>435</v>
      </c>
      <c r="B436" s="182" t="s">
        <v>290</v>
      </c>
    </row>
    <row r="437" spans="1:2" ht="12.75">
      <c r="A437" s="104">
        <f t="shared" si="6"/>
        <v>436</v>
      </c>
      <c r="B437" s="182" t="s">
        <v>292</v>
      </c>
    </row>
    <row r="438" spans="1:2" ht="12.75">
      <c r="A438" s="104">
        <f t="shared" si="6"/>
        <v>437</v>
      </c>
      <c r="B438" s="182" t="s">
        <v>294</v>
      </c>
    </row>
    <row r="439" spans="1:2" ht="12.75">
      <c r="A439" s="104">
        <f t="shared" si="6"/>
        <v>438</v>
      </c>
      <c r="B439" s="182" t="s">
        <v>297</v>
      </c>
    </row>
    <row r="440" spans="1:2" ht="12.75">
      <c r="A440" s="104">
        <f t="shared" si="6"/>
        <v>439</v>
      </c>
      <c r="B440" s="182" t="s">
        <v>299</v>
      </c>
    </row>
    <row r="441" spans="1:2" ht="12.75">
      <c r="A441" s="104">
        <f t="shared" si="6"/>
        <v>440</v>
      </c>
      <c r="B441" s="182" t="s">
        <v>301</v>
      </c>
    </row>
    <row r="442" spans="1:2" ht="12.75">
      <c r="A442" s="104">
        <f t="shared" si="6"/>
        <v>441</v>
      </c>
      <c r="B442" s="182" t="s">
        <v>303</v>
      </c>
    </row>
    <row r="443" spans="1:2" ht="12.75">
      <c r="A443" s="104">
        <f t="shared" si="6"/>
        <v>442</v>
      </c>
      <c r="B443" s="182" t="s">
        <v>305</v>
      </c>
    </row>
    <row r="444" spans="1:2" ht="12.75">
      <c r="A444" s="104">
        <f t="shared" si="6"/>
        <v>443</v>
      </c>
      <c r="B444" s="182" t="s">
        <v>307</v>
      </c>
    </row>
    <row r="445" spans="1:2" ht="12.75">
      <c r="A445" s="104">
        <f t="shared" si="6"/>
        <v>444</v>
      </c>
      <c r="B445" s="182" t="s">
        <v>312</v>
      </c>
    </row>
    <row r="446" spans="1:2" ht="12.75">
      <c r="A446" s="104">
        <f t="shared" si="6"/>
        <v>445</v>
      </c>
      <c r="B446" s="182" t="s">
        <v>314</v>
      </c>
    </row>
    <row r="447" spans="1:2" ht="25.5">
      <c r="A447" s="104">
        <f t="shared" si="6"/>
        <v>446</v>
      </c>
      <c r="B447" s="182" t="s">
        <v>316</v>
      </c>
    </row>
    <row r="448" spans="1:2" ht="12.75">
      <c r="A448" s="104">
        <f t="shared" si="6"/>
        <v>447</v>
      </c>
      <c r="B448" s="182" t="s">
        <v>318</v>
      </c>
    </row>
    <row r="449" spans="1:2" ht="12.75">
      <c r="A449" s="104">
        <f t="shared" si="6"/>
        <v>448</v>
      </c>
      <c r="B449" s="182" t="s">
        <v>320</v>
      </c>
    </row>
    <row r="450" spans="1:2" ht="12.75">
      <c r="A450" s="104">
        <f t="shared" si="6"/>
        <v>449</v>
      </c>
      <c r="B450" s="182" t="s">
        <v>321</v>
      </c>
    </row>
    <row r="451" spans="1:2" ht="12.75">
      <c r="A451" s="104">
        <f aca="true" t="shared" si="7" ref="A451:A514">A450+1</f>
        <v>450</v>
      </c>
      <c r="B451" s="182" t="s">
        <v>323</v>
      </c>
    </row>
    <row r="452" spans="1:2" ht="12.75">
      <c r="A452" s="104">
        <f t="shared" si="7"/>
        <v>451</v>
      </c>
      <c r="B452" s="182" t="s">
        <v>325</v>
      </c>
    </row>
    <row r="453" spans="1:2" ht="12.75">
      <c r="A453" s="104">
        <f t="shared" si="7"/>
        <v>452</v>
      </c>
      <c r="B453" s="182" t="s">
        <v>327</v>
      </c>
    </row>
    <row r="454" spans="1:2" ht="12.75">
      <c r="A454" s="104">
        <f t="shared" si="7"/>
        <v>453</v>
      </c>
      <c r="B454" s="182" t="s">
        <v>329</v>
      </c>
    </row>
    <row r="455" spans="1:2" ht="12.75">
      <c r="A455" s="104">
        <f t="shared" si="7"/>
        <v>454</v>
      </c>
      <c r="B455" s="182" t="s">
        <v>330</v>
      </c>
    </row>
    <row r="456" spans="1:2" ht="12.75">
      <c r="A456" s="104">
        <f t="shared" si="7"/>
        <v>455</v>
      </c>
      <c r="B456" s="182" t="s">
        <v>332</v>
      </c>
    </row>
    <row r="457" spans="1:2" ht="12.75">
      <c r="A457" s="104">
        <f t="shared" si="7"/>
        <v>456</v>
      </c>
      <c r="B457" s="182" t="s">
        <v>334</v>
      </c>
    </row>
    <row r="458" spans="1:2" ht="12.75">
      <c r="A458" s="104">
        <f t="shared" si="7"/>
        <v>457</v>
      </c>
      <c r="B458" s="182" t="s">
        <v>336</v>
      </c>
    </row>
    <row r="459" spans="1:2" ht="12.75">
      <c r="A459" s="104">
        <f t="shared" si="7"/>
        <v>458</v>
      </c>
      <c r="B459" s="182" t="s">
        <v>337</v>
      </c>
    </row>
    <row r="460" spans="1:2" ht="12.75">
      <c r="A460" s="104">
        <f t="shared" si="7"/>
        <v>459</v>
      </c>
      <c r="B460" s="182" t="s">
        <v>339</v>
      </c>
    </row>
    <row r="461" spans="1:2" ht="12.75">
      <c r="A461" s="104">
        <f t="shared" si="7"/>
        <v>460</v>
      </c>
      <c r="B461" s="182" t="s">
        <v>340</v>
      </c>
    </row>
    <row r="462" spans="1:2" ht="12.75">
      <c r="A462" s="104">
        <f t="shared" si="7"/>
        <v>461</v>
      </c>
      <c r="B462" s="182" t="s">
        <v>342</v>
      </c>
    </row>
    <row r="463" spans="1:2" ht="12.75">
      <c r="A463" s="104">
        <f t="shared" si="7"/>
        <v>462</v>
      </c>
      <c r="B463" s="182" t="s">
        <v>344</v>
      </c>
    </row>
    <row r="464" spans="1:2" ht="12.75">
      <c r="A464" s="104">
        <f t="shared" si="7"/>
        <v>463</v>
      </c>
      <c r="B464" s="182" t="s">
        <v>346</v>
      </c>
    </row>
    <row r="465" spans="1:2" ht="12.75">
      <c r="A465" s="104">
        <f t="shared" si="7"/>
        <v>464</v>
      </c>
      <c r="B465" s="182" t="s">
        <v>348</v>
      </c>
    </row>
    <row r="466" spans="1:2" ht="12.75">
      <c r="A466" s="104">
        <f t="shared" si="7"/>
        <v>465</v>
      </c>
      <c r="B466" s="182" t="s">
        <v>350</v>
      </c>
    </row>
    <row r="467" spans="1:2" ht="12.75">
      <c r="A467" s="104">
        <f t="shared" si="7"/>
        <v>466</v>
      </c>
      <c r="B467" s="182" t="s">
        <v>352</v>
      </c>
    </row>
    <row r="468" spans="1:2" ht="12.75">
      <c r="A468" s="104">
        <f t="shared" si="7"/>
        <v>467</v>
      </c>
      <c r="B468" s="182" t="s">
        <v>354</v>
      </c>
    </row>
    <row r="469" spans="1:2" ht="12.75">
      <c r="A469" s="104">
        <f t="shared" si="7"/>
        <v>468</v>
      </c>
      <c r="B469" s="182" t="s">
        <v>356</v>
      </c>
    </row>
    <row r="470" spans="1:2" ht="12.75">
      <c r="A470" s="104">
        <f t="shared" si="7"/>
        <v>469</v>
      </c>
      <c r="B470" s="182" t="s">
        <v>358</v>
      </c>
    </row>
    <row r="471" spans="1:2" ht="12.75">
      <c r="A471" s="104">
        <f t="shared" si="7"/>
        <v>470</v>
      </c>
      <c r="B471" s="182" t="s">
        <v>360</v>
      </c>
    </row>
    <row r="472" spans="1:2" ht="12.75">
      <c r="A472" s="104">
        <f t="shared" si="7"/>
        <v>471</v>
      </c>
      <c r="B472" s="182" t="s">
        <v>362</v>
      </c>
    </row>
    <row r="473" spans="1:2" ht="12.75">
      <c r="A473" s="104">
        <f t="shared" si="7"/>
        <v>472</v>
      </c>
      <c r="B473" s="182" t="s">
        <v>364</v>
      </c>
    </row>
    <row r="474" spans="1:2" ht="12.75">
      <c r="A474" s="104">
        <f t="shared" si="7"/>
        <v>473</v>
      </c>
      <c r="B474" s="182" t="s">
        <v>365</v>
      </c>
    </row>
    <row r="475" spans="1:2" ht="12.75">
      <c r="A475" s="104">
        <f t="shared" si="7"/>
        <v>474</v>
      </c>
      <c r="B475" s="182" t="s">
        <v>367</v>
      </c>
    </row>
    <row r="476" spans="1:2" ht="12.75">
      <c r="A476" s="104">
        <f t="shared" si="7"/>
        <v>475</v>
      </c>
      <c r="B476" s="182" t="s">
        <v>369</v>
      </c>
    </row>
    <row r="477" spans="1:2" ht="12.75">
      <c r="A477" s="104">
        <f t="shared" si="7"/>
        <v>476</v>
      </c>
      <c r="B477" s="182" t="s">
        <v>371</v>
      </c>
    </row>
    <row r="478" spans="1:2" ht="12.75">
      <c r="A478" s="104">
        <f t="shared" si="7"/>
        <v>477</v>
      </c>
      <c r="B478" s="182" t="s">
        <v>373</v>
      </c>
    </row>
    <row r="479" spans="1:2" ht="12.75">
      <c r="A479" s="104">
        <f t="shared" si="7"/>
        <v>478</v>
      </c>
      <c r="B479" s="182" t="s">
        <v>375</v>
      </c>
    </row>
    <row r="480" spans="1:2" ht="12.75">
      <c r="A480" s="104">
        <f t="shared" si="7"/>
        <v>479</v>
      </c>
      <c r="B480" s="182" t="s">
        <v>377</v>
      </c>
    </row>
    <row r="481" spans="1:2" ht="12.75">
      <c r="A481" s="104">
        <f t="shared" si="7"/>
        <v>480</v>
      </c>
      <c r="B481" s="182" t="s">
        <v>379</v>
      </c>
    </row>
    <row r="482" spans="1:2" ht="12.75">
      <c r="A482" s="104">
        <f t="shared" si="7"/>
        <v>481</v>
      </c>
      <c r="B482" s="182" t="s">
        <v>381</v>
      </c>
    </row>
    <row r="483" spans="1:2" ht="12.75">
      <c r="A483" s="104">
        <f t="shared" si="7"/>
        <v>482</v>
      </c>
      <c r="B483" s="182" t="s">
        <v>383</v>
      </c>
    </row>
    <row r="484" spans="1:2" ht="12.75">
      <c r="A484" s="104">
        <f t="shared" si="7"/>
        <v>483</v>
      </c>
      <c r="B484" s="182" t="s">
        <v>384</v>
      </c>
    </row>
    <row r="485" spans="1:2" ht="12.75">
      <c r="A485" s="104">
        <f t="shared" si="7"/>
        <v>484</v>
      </c>
      <c r="B485" s="182" t="s">
        <v>385</v>
      </c>
    </row>
    <row r="486" spans="1:2" ht="12.75">
      <c r="A486" s="104">
        <f t="shared" si="7"/>
        <v>485</v>
      </c>
      <c r="B486" s="182" t="s">
        <v>386</v>
      </c>
    </row>
    <row r="487" spans="1:2" ht="12.75">
      <c r="A487" s="104">
        <f t="shared" si="7"/>
        <v>486</v>
      </c>
      <c r="B487" s="182" t="s">
        <v>387</v>
      </c>
    </row>
    <row r="488" spans="1:2" ht="12.75">
      <c r="A488" s="104">
        <f t="shared" si="7"/>
        <v>487</v>
      </c>
      <c r="B488" s="182" t="s">
        <v>388</v>
      </c>
    </row>
    <row r="489" spans="1:2" ht="12.75">
      <c r="A489" s="104">
        <f t="shared" si="7"/>
        <v>488</v>
      </c>
      <c r="B489" s="182" t="s">
        <v>390</v>
      </c>
    </row>
    <row r="490" spans="1:2" ht="12.75">
      <c r="A490" s="104">
        <f t="shared" si="7"/>
        <v>489</v>
      </c>
      <c r="B490" s="182" t="s">
        <v>392</v>
      </c>
    </row>
    <row r="491" spans="1:2" ht="12.75">
      <c r="A491" s="104">
        <f t="shared" si="7"/>
        <v>490</v>
      </c>
      <c r="B491" s="182" t="s">
        <v>394</v>
      </c>
    </row>
    <row r="492" spans="1:2" ht="12.75">
      <c r="A492" s="104">
        <f t="shared" si="7"/>
        <v>491</v>
      </c>
      <c r="B492" s="182" t="s">
        <v>396</v>
      </c>
    </row>
    <row r="493" spans="1:2" ht="12.75">
      <c r="A493" s="104">
        <f t="shared" si="7"/>
        <v>492</v>
      </c>
      <c r="B493" s="182" t="s">
        <v>398</v>
      </c>
    </row>
    <row r="494" spans="1:2" ht="12.75">
      <c r="A494" s="104">
        <f t="shared" si="7"/>
        <v>493</v>
      </c>
      <c r="B494" s="182" t="s">
        <v>400</v>
      </c>
    </row>
    <row r="495" spans="1:2" ht="12.75">
      <c r="A495" s="104">
        <f t="shared" si="7"/>
        <v>494</v>
      </c>
      <c r="B495" s="182" t="s">
        <v>402</v>
      </c>
    </row>
    <row r="496" spans="1:2" ht="12.75">
      <c r="A496" s="104">
        <f t="shared" si="7"/>
        <v>495</v>
      </c>
      <c r="B496" s="182" t="s">
        <v>404</v>
      </c>
    </row>
    <row r="497" spans="1:2" ht="12.75">
      <c r="A497" s="104">
        <f t="shared" si="7"/>
        <v>496</v>
      </c>
      <c r="B497" s="182" t="s">
        <v>405</v>
      </c>
    </row>
    <row r="498" spans="1:2" ht="12.75">
      <c r="A498" s="104">
        <f t="shared" si="7"/>
        <v>497</v>
      </c>
      <c r="B498" s="182" t="s">
        <v>407</v>
      </c>
    </row>
    <row r="499" spans="1:2" ht="12.75">
      <c r="A499" s="104">
        <f t="shared" si="7"/>
        <v>498</v>
      </c>
      <c r="B499" s="182" t="s">
        <v>408</v>
      </c>
    </row>
    <row r="500" spans="1:2" ht="12.75">
      <c r="A500" s="104">
        <f t="shared" si="7"/>
        <v>499</v>
      </c>
      <c r="B500" s="182" t="s">
        <v>410</v>
      </c>
    </row>
    <row r="501" spans="1:2" ht="12.75">
      <c r="A501" s="104">
        <f t="shared" si="7"/>
        <v>500</v>
      </c>
      <c r="B501" s="182" t="s">
        <v>15</v>
      </c>
    </row>
    <row r="502" spans="1:2" ht="12.75">
      <c r="A502" s="104">
        <f t="shared" si="7"/>
        <v>501</v>
      </c>
      <c r="B502" s="182" t="s">
        <v>412</v>
      </c>
    </row>
    <row r="503" spans="1:2" ht="12.75">
      <c r="A503" s="104">
        <f t="shared" si="7"/>
        <v>502</v>
      </c>
      <c r="B503" s="182" t="s">
        <v>413</v>
      </c>
    </row>
    <row r="504" spans="1:2" ht="12.75">
      <c r="A504" s="104">
        <f t="shared" si="7"/>
        <v>503</v>
      </c>
      <c r="B504" s="182" t="s">
        <v>414</v>
      </c>
    </row>
    <row r="505" spans="1:2" ht="12.75">
      <c r="A505" s="104">
        <f t="shared" si="7"/>
        <v>504</v>
      </c>
      <c r="B505" s="182" t="s">
        <v>415</v>
      </c>
    </row>
    <row r="506" spans="1:2" ht="12.75">
      <c r="A506" s="104">
        <f t="shared" si="7"/>
        <v>505</v>
      </c>
      <c r="B506" s="182" t="s">
        <v>417</v>
      </c>
    </row>
    <row r="507" spans="1:2" ht="12.75">
      <c r="A507" s="104">
        <f t="shared" si="7"/>
        <v>506</v>
      </c>
      <c r="B507" s="182" t="s">
        <v>419</v>
      </c>
    </row>
    <row r="508" spans="1:2" ht="12.75">
      <c r="A508" s="104">
        <f t="shared" si="7"/>
        <v>507</v>
      </c>
      <c r="B508" s="182" t="s">
        <v>421</v>
      </c>
    </row>
    <row r="509" spans="1:2" ht="15">
      <c r="A509" s="104">
        <f t="shared" si="7"/>
        <v>508</v>
      </c>
      <c r="B509" s="184" t="s">
        <v>667</v>
      </c>
    </row>
    <row r="510" spans="1:2" ht="15">
      <c r="A510" s="104">
        <f t="shared" si="7"/>
        <v>509</v>
      </c>
      <c r="B510" s="184" t="s">
        <v>673</v>
      </c>
    </row>
    <row r="511" spans="1:2" ht="15">
      <c r="A511" s="104">
        <f t="shared" si="7"/>
        <v>510</v>
      </c>
      <c r="B511" s="184" t="s">
        <v>668</v>
      </c>
    </row>
    <row r="512" spans="1:2" ht="15">
      <c r="A512" s="104">
        <f t="shared" si="7"/>
        <v>511</v>
      </c>
      <c r="B512" s="184" t="s">
        <v>669</v>
      </c>
    </row>
    <row r="513" spans="1:2" ht="15">
      <c r="A513" s="104">
        <f t="shared" si="7"/>
        <v>512</v>
      </c>
      <c r="B513" s="184" t="s">
        <v>670</v>
      </c>
    </row>
    <row r="514" spans="1:2" ht="15">
      <c r="A514" s="104">
        <f t="shared" si="7"/>
        <v>513</v>
      </c>
      <c r="B514" s="184" t="s">
        <v>671</v>
      </c>
    </row>
    <row r="515" spans="1:2" ht="15">
      <c r="A515" s="104">
        <f aca="true" t="shared" si="8" ref="A515:A541">A514+1</f>
        <v>514</v>
      </c>
      <c r="B515" s="184" t="s">
        <v>672</v>
      </c>
    </row>
    <row r="516" spans="1:2" ht="12.75">
      <c r="A516" s="104">
        <f t="shared" si="8"/>
        <v>515</v>
      </c>
      <c r="B516" s="182" t="s">
        <v>649</v>
      </c>
    </row>
    <row r="517" spans="1:2" ht="12.75">
      <c r="A517" s="104">
        <f t="shared" si="8"/>
        <v>516</v>
      </c>
      <c r="B517" s="2" t="s">
        <v>684</v>
      </c>
    </row>
    <row r="518" spans="1:2" ht="12.75">
      <c r="A518" s="104">
        <f t="shared" si="8"/>
        <v>517</v>
      </c>
      <c r="B518" s="8" t="s">
        <v>685</v>
      </c>
    </row>
    <row r="519" spans="1:2" ht="12.75">
      <c r="A519" s="104">
        <f t="shared" si="8"/>
        <v>518</v>
      </c>
      <c r="B519" s="72" t="s">
        <v>686</v>
      </c>
    </row>
    <row r="520" spans="1:2" ht="38.25">
      <c r="A520" s="104">
        <f t="shared" si="8"/>
        <v>519</v>
      </c>
      <c r="B520" s="2" t="s">
        <v>788</v>
      </c>
    </row>
    <row r="521" spans="1:2" ht="89.25">
      <c r="A521" s="104">
        <f t="shared" si="8"/>
        <v>520</v>
      </c>
      <c r="B521" s="149" t="s">
        <v>687</v>
      </c>
    </row>
    <row r="522" spans="1:2" ht="38.25">
      <c r="A522" s="104">
        <f t="shared" si="8"/>
        <v>521</v>
      </c>
      <c r="B522" s="2" t="s">
        <v>688</v>
      </c>
    </row>
    <row r="523" spans="1:2" ht="51">
      <c r="A523" s="104">
        <f t="shared" si="8"/>
        <v>522</v>
      </c>
      <c r="B523" s="147" t="s">
        <v>689</v>
      </c>
    </row>
    <row r="524" spans="1:2" ht="63.75">
      <c r="A524" s="104">
        <f t="shared" si="8"/>
        <v>523</v>
      </c>
      <c r="B524" s="150" t="s">
        <v>690</v>
      </c>
    </row>
    <row r="525" spans="1:2" ht="64.5" thickBot="1">
      <c r="A525" s="104">
        <f t="shared" si="8"/>
        <v>524</v>
      </c>
      <c r="B525" s="147" t="s">
        <v>691</v>
      </c>
    </row>
    <row r="526" spans="1:2" ht="90" thickBot="1">
      <c r="A526" s="104">
        <f t="shared" si="8"/>
        <v>525</v>
      </c>
      <c r="B526" s="148" t="s">
        <v>693</v>
      </c>
    </row>
    <row r="527" spans="1:2" ht="25.5">
      <c r="A527" s="104">
        <f t="shared" si="8"/>
        <v>526</v>
      </c>
      <c r="B527" s="158" t="s">
        <v>692</v>
      </c>
    </row>
    <row r="528" spans="1:2" ht="18">
      <c r="A528" s="104">
        <f t="shared" si="8"/>
        <v>527</v>
      </c>
      <c r="B528" s="156" t="s">
        <v>702</v>
      </c>
    </row>
    <row r="529" spans="1:2" ht="15.75">
      <c r="A529" s="104">
        <f t="shared" si="8"/>
        <v>528</v>
      </c>
      <c r="B529" s="108" t="s">
        <v>701</v>
      </c>
    </row>
    <row r="530" spans="1:2" ht="12.75">
      <c r="A530" s="104">
        <f t="shared" si="8"/>
        <v>529</v>
      </c>
      <c r="B530" s="153" t="s">
        <v>700</v>
      </c>
    </row>
    <row r="531" spans="1:2" ht="33.75">
      <c r="A531" s="104">
        <f t="shared" si="8"/>
        <v>530</v>
      </c>
      <c r="B531" s="153" t="s">
        <v>708</v>
      </c>
    </row>
    <row r="532" spans="1:2" ht="33.75">
      <c r="A532" s="104">
        <f t="shared" si="8"/>
        <v>531</v>
      </c>
      <c r="B532" s="153" t="s">
        <v>706</v>
      </c>
    </row>
    <row r="533" spans="1:2" ht="12.75">
      <c r="A533" s="104">
        <f t="shared" si="8"/>
        <v>532</v>
      </c>
      <c r="B533" s="99" t="s">
        <v>697</v>
      </c>
    </row>
    <row r="534" spans="1:2" ht="12.75">
      <c r="A534" s="104">
        <f t="shared" si="8"/>
        <v>533</v>
      </c>
      <c r="B534" s="154" t="s">
        <v>696</v>
      </c>
    </row>
    <row r="535" spans="1:2" ht="33.75">
      <c r="A535" s="104">
        <f t="shared" si="8"/>
        <v>534</v>
      </c>
      <c r="B535" s="152" t="s">
        <v>707</v>
      </c>
    </row>
    <row r="536" spans="1:2" ht="33.75">
      <c r="A536" s="104">
        <f t="shared" si="8"/>
        <v>535</v>
      </c>
      <c r="B536" s="152" t="s">
        <v>695</v>
      </c>
    </row>
    <row r="537" spans="1:2" ht="12.75">
      <c r="A537" s="104">
        <f t="shared" si="8"/>
        <v>536</v>
      </c>
      <c r="B537" s="8" t="s">
        <v>715</v>
      </c>
    </row>
    <row r="538" spans="1:2" ht="12.75">
      <c r="A538" s="104">
        <f t="shared" si="8"/>
        <v>537</v>
      </c>
      <c r="B538" s="159" t="s">
        <v>710</v>
      </c>
    </row>
    <row r="539" spans="1:2" ht="12.75">
      <c r="A539" s="104">
        <f t="shared" si="8"/>
        <v>538</v>
      </c>
      <c r="B539" s="159" t="s">
        <v>711</v>
      </c>
    </row>
    <row r="540" spans="1:2" ht="12.75">
      <c r="A540" s="104">
        <f t="shared" si="8"/>
        <v>539</v>
      </c>
      <c r="B540" s="159" t="s">
        <v>703</v>
      </c>
    </row>
    <row r="541" spans="1:2" ht="12.75">
      <c r="A541" s="104">
        <f t="shared" si="8"/>
        <v>540</v>
      </c>
      <c r="B541" s="157" t="s">
        <v>718</v>
      </c>
    </row>
    <row r="542" ht="12.75">
      <c r="A542" s="188">
        <v>1000</v>
      </c>
    </row>
    <row r="543" spans="1:4" ht="52.5">
      <c r="A543" s="188">
        <f aca="true" t="shared" si="9" ref="A543:A574">A542+1</f>
        <v>1001</v>
      </c>
      <c r="B543" s="155" t="s">
        <v>781</v>
      </c>
      <c r="D543" s="300"/>
    </row>
    <row r="544" spans="1:4" ht="12.75">
      <c r="A544" s="188">
        <f t="shared" si="9"/>
        <v>1002</v>
      </c>
      <c r="B544" s="4" t="s">
        <v>778</v>
      </c>
      <c r="D544" s="300"/>
    </row>
    <row r="545" spans="1:4" ht="12.75">
      <c r="A545" s="188">
        <f t="shared" si="9"/>
        <v>1003</v>
      </c>
      <c r="B545" s="4" t="s">
        <v>787</v>
      </c>
      <c r="D545" s="300"/>
    </row>
    <row r="546" spans="1:4" ht="12.75">
      <c r="A546" s="188">
        <f t="shared" si="9"/>
        <v>1004</v>
      </c>
      <c r="B546" s="4" t="s">
        <v>779</v>
      </c>
      <c r="D546" s="300"/>
    </row>
    <row r="547" spans="1:4" ht="12.75">
      <c r="A547" s="188">
        <f t="shared" si="9"/>
        <v>1005</v>
      </c>
      <c r="B547" s="301" t="s">
        <v>791</v>
      </c>
      <c r="D547" s="300"/>
    </row>
    <row r="548" spans="1:4" ht="25.5">
      <c r="A548" s="188">
        <f t="shared" si="9"/>
        <v>1006</v>
      </c>
      <c r="B548" s="301" t="s">
        <v>724</v>
      </c>
      <c r="D548" s="300"/>
    </row>
    <row r="549" spans="1:4" ht="25.5">
      <c r="A549" s="188">
        <f t="shared" si="9"/>
        <v>1007</v>
      </c>
      <c r="B549" s="301" t="s">
        <v>725</v>
      </c>
      <c r="D549" s="300"/>
    </row>
    <row r="550" spans="1:4" ht="63.75">
      <c r="A550" s="188">
        <f t="shared" si="9"/>
        <v>1008</v>
      </c>
      <c r="B550" s="149" t="s">
        <v>789</v>
      </c>
      <c r="D550" s="300"/>
    </row>
    <row r="551" spans="1:4" ht="38.25">
      <c r="A551" s="188">
        <f t="shared" si="9"/>
        <v>1009</v>
      </c>
      <c r="B551" s="149" t="s">
        <v>726</v>
      </c>
      <c r="D551" s="300"/>
    </row>
    <row r="552" spans="1:4" ht="25.5">
      <c r="A552" s="188">
        <f t="shared" si="9"/>
        <v>1010</v>
      </c>
      <c r="B552" s="149" t="s">
        <v>723</v>
      </c>
      <c r="D552" s="300"/>
    </row>
    <row r="553" spans="1:4" ht="25.5">
      <c r="A553" s="188">
        <f t="shared" si="9"/>
        <v>1011</v>
      </c>
      <c r="B553" s="149" t="s">
        <v>780</v>
      </c>
      <c r="D553" s="300"/>
    </row>
    <row r="554" spans="1:4" ht="25.5">
      <c r="A554" s="188">
        <f t="shared" si="9"/>
        <v>1012</v>
      </c>
      <c r="B554" s="149" t="s">
        <v>722</v>
      </c>
      <c r="D554" s="300"/>
    </row>
    <row r="555" spans="1:4" ht="54">
      <c r="A555" s="188">
        <f t="shared" si="9"/>
        <v>1013</v>
      </c>
      <c r="B555" s="151" t="s">
        <v>807</v>
      </c>
      <c r="D555" s="300"/>
    </row>
    <row r="556" spans="1:4" ht="15.75">
      <c r="A556" s="188">
        <f t="shared" si="9"/>
        <v>1014</v>
      </c>
      <c r="B556" s="228" t="s">
        <v>734</v>
      </c>
      <c r="D556" s="300"/>
    </row>
    <row r="557" spans="1:4" ht="42">
      <c r="A557" s="188">
        <f t="shared" si="9"/>
        <v>1015</v>
      </c>
      <c r="B557" s="209" t="s">
        <v>794</v>
      </c>
      <c r="D557" s="300"/>
    </row>
    <row r="558" spans="1:4" ht="30">
      <c r="A558" s="188">
        <f t="shared" si="9"/>
        <v>1016</v>
      </c>
      <c r="B558" s="216" t="s">
        <v>729</v>
      </c>
      <c r="D558" s="300"/>
    </row>
    <row r="559" spans="1:4" ht="12.75">
      <c r="A559" s="188">
        <f t="shared" si="9"/>
        <v>1017</v>
      </c>
      <c r="B559" s="218" t="s">
        <v>730</v>
      </c>
      <c r="D559" s="300"/>
    </row>
    <row r="560" spans="1:4" ht="12.75">
      <c r="A560" s="188">
        <f t="shared" si="9"/>
        <v>1018</v>
      </c>
      <c r="B560" s="302" t="s">
        <v>731</v>
      </c>
      <c r="D560" s="300"/>
    </row>
    <row r="561" spans="1:4" ht="33.75">
      <c r="A561" s="188">
        <f t="shared" si="9"/>
        <v>1019</v>
      </c>
      <c r="B561" s="219" t="s">
        <v>760</v>
      </c>
      <c r="D561" s="300"/>
    </row>
    <row r="562" spans="1:4" ht="12.75">
      <c r="A562" s="188">
        <f t="shared" si="9"/>
        <v>1020</v>
      </c>
      <c r="B562" s="218" t="s">
        <v>732</v>
      </c>
      <c r="D562" s="300"/>
    </row>
    <row r="563" spans="1:4" ht="12.75">
      <c r="A563" s="188">
        <f t="shared" si="9"/>
        <v>1021</v>
      </c>
      <c r="B563" s="302" t="s">
        <v>733</v>
      </c>
      <c r="D563" s="300"/>
    </row>
    <row r="564" spans="1:4" ht="45">
      <c r="A564" s="188">
        <f t="shared" si="9"/>
        <v>1022</v>
      </c>
      <c r="B564" s="219" t="s">
        <v>795</v>
      </c>
      <c r="D564" s="300"/>
    </row>
    <row r="565" spans="1:4" ht="12.75">
      <c r="A565" s="188">
        <f t="shared" si="9"/>
        <v>1023</v>
      </c>
      <c r="B565" s="191" t="s">
        <v>783</v>
      </c>
      <c r="D565" s="300"/>
    </row>
    <row r="566" spans="1:4" ht="18">
      <c r="A566" s="188">
        <f t="shared" si="9"/>
        <v>1024</v>
      </c>
      <c r="B566" s="240" t="s">
        <v>782</v>
      </c>
      <c r="D566" s="300"/>
    </row>
    <row r="567" spans="1:4" ht="15.75">
      <c r="A567" s="188">
        <f t="shared" si="9"/>
        <v>1025</v>
      </c>
      <c r="B567" s="250" t="s">
        <v>737</v>
      </c>
      <c r="D567" s="300"/>
    </row>
    <row r="568" spans="1:4" ht="22.5">
      <c r="A568" s="188">
        <f t="shared" si="9"/>
        <v>1026</v>
      </c>
      <c r="B568" s="254" t="s">
        <v>738</v>
      </c>
      <c r="D568" s="300"/>
    </row>
    <row r="569" spans="1:4" ht="31.5">
      <c r="A569" s="188">
        <f t="shared" si="9"/>
        <v>1027</v>
      </c>
      <c r="B569" s="255" t="s">
        <v>756</v>
      </c>
      <c r="D569" s="300"/>
    </row>
    <row r="570" spans="1:4" ht="21">
      <c r="A570" s="188">
        <f t="shared" si="9"/>
        <v>1028</v>
      </c>
      <c r="B570" s="255" t="s">
        <v>739</v>
      </c>
      <c r="D570" s="300"/>
    </row>
    <row r="571" spans="1:4" ht="42">
      <c r="A571" s="188">
        <f t="shared" si="9"/>
        <v>1029</v>
      </c>
      <c r="B571" s="303" t="s">
        <v>775</v>
      </c>
      <c r="D571" s="300"/>
    </row>
    <row r="572" spans="1:4" ht="12.75">
      <c r="A572" s="188">
        <f t="shared" si="9"/>
        <v>1030</v>
      </c>
      <c r="B572" s="271" t="s">
        <v>740</v>
      </c>
      <c r="D572" s="300"/>
    </row>
    <row r="573" spans="1:4" ht="12.75">
      <c r="A573" s="188">
        <f t="shared" si="9"/>
        <v>1031</v>
      </c>
      <c r="B573" s="304" t="s">
        <v>743</v>
      </c>
      <c r="D573" s="300"/>
    </row>
    <row r="574" spans="1:4" ht="12.75">
      <c r="A574" s="188">
        <f t="shared" si="9"/>
        <v>1032</v>
      </c>
      <c r="B574" s="305" t="s">
        <v>741</v>
      </c>
      <c r="D574" s="300"/>
    </row>
    <row r="575" spans="1:4" ht="12.75">
      <c r="A575" s="188">
        <f aca="true" t="shared" si="10" ref="A575:A605">A574+1</f>
        <v>1033</v>
      </c>
      <c r="B575" s="257" t="s">
        <v>742</v>
      </c>
      <c r="D575" s="300"/>
    </row>
    <row r="576" spans="1:4" ht="12.75">
      <c r="A576" s="188">
        <f t="shared" si="10"/>
        <v>1034</v>
      </c>
      <c r="B576" s="283" t="s">
        <v>755</v>
      </c>
      <c r="D576" s="300"/>
    </row>
    <row r="577" spans="1:4" ht="12.75">
      <c r="A577" s="188">
        <f t="shared" si="10"/>
        <v>1035</v>
      </c>
      <c r="B577" s="191" t="s">
        <v>784</v>
      </c>
      <c r="D577" s="300"/>
    </row>
    <row r="578" spans="1:4" ht="18">
      <c r="A578" s="188">
        <f t="shared" si="10"/>
        <v>1036</v>
      </c>
      <c r="B578" s="240" t="s">
        <v>786</v>
      </c>
      <c r="D578" s="300"/>
    </row>
    <row r="579" spans="1:4" ht="15.75">
      <c r="A579" s="188">
        <f t="shared" si="10"/>
        <v>1037</v>
      </c>
      <c r="B579" s="250" t="s">
        <v>753</v>
      </c>
      <c r="D579" s="300"/>
    </row>
    <row r="580" spans="1:4" ht="22.5">
      <c r="A580" s="188">
        <f t="shared" si="10"/>
        <v>1038</v>
      </c>
      <c r="B580" s="254" t="s">
        <v>744</v>
      </c>
      <c r="D580" s="300"/>
    </row>
    <row r="581" spans="1:4" ht="22.5">
      <c r="A581" s="188">
        <f t="shared" si="10"/>
        <v>1039</v>
      </c>
      <c r="B581" s="257" t="s">
        <v>745</v>
      </c>
      <c r="D581" s="300"/>
    </row>
    <row r="582" spans="1:4" ht="12.75">
      <c r="A582" s="188">
        <f t="shared" si="10"/>
        <v>1040</v>
      </c>
      <c r="B582" s="257" t="s">
        <v>747</v>
      </c>
      <c r="D582" s="300"/>
    </row>
    <row r="583" spans="1:4" ht="22.5">
      <c r="A583" s="188">
        <f t="shared" si="10"/>
        <v>1041</v>
      </c>
      <c r="B583" s="257" t="s">
        <v>749</v>
      </c>
      <c r="D583" s="300"/>
    </row>
    <row r="584" spans="1:4" ht="22.5">
      <c r="A584" s="188">
        <f t="shared" si="10"/>
        <v>1042</v>
      </c>
      <c r="B584" s="257" t="s">
        <v>758</v>
      </c>
      <c r="D584" s="300"/>
    </row>
    <row r="585" spans="1:4" ht="22.5">
      <c r="A585" s="188">
        <f t="shared" si="10"/>
        <v>1043</v>
      </c>
      <c r="B585" s="257" t="s">
        <v>757</v>
      </c>
      <c r="D585" s="300"/>
    </row>
    <row r="586" spans="1:4" ht="33.75">
      <c r="A586" s="188">
        <f t="shared" si="10"/>
        <v>1044</v>
      </c>
      <c r="B586" s="257" t="s">
        <v>759</v>
      </c>
      <c r="D586" s="300"/>
    </row>
    <row r="587" spans="1:4" ht="21">
      <c r="A587" s="188">
        <f t="shared" si="10"/>
        <v>1045</v>
      </c>
      <c r="B587" s="255" t="s">
        <v>752</v>
      </c>
      <c r="D587" s="300"/>
    </row>
    <row r="588" spans="1:4" ht="12.75">
      <c r="A588" s="188">
        <f t="shared" si="10"/>
        <v>1046</v>
      </c>
      <c r="B588" s="88" t="s">
        <v>754</v>
      </c>
      <c r="D588" s="300"/>
    </row>
    <row r="589" spans="1:4" ht="12.75">
      <c r="A589" s="188">
        <f t="shared" si="10"/>
        <v>1047</v>
      </c>
      <c r="B589" s="191" t="s">
        <v>785</v>
      </c>
      <c r="D589" s="300"/>
    </row>
    <row r="590" spans="1:4" ht="25.5">
      <c r="A590" s="188">
        <f t="shared" si="10"/>
        <v>1048</v>
      </c>
      <c r="B590" s="87" t="s">
        <v>797</v>
      </c>
      <c r="D590" s="300"/>
    </row>
    <row r="591" spans="1:4" ht="22.5">
      <c r="A591" s="188">
        <f t="shared" si="10"/>
        <v>1049</v>
      </c>
      <c r="B591" s="153" t="s">
        <v>798</v>
      </c>
      <c r="D591" s="300"/>
    </row>
    <row r="592" spans="1:4" ht="33.75">
      <c r="A592" s="188">
        <f t="shared" si="10"/>
        <v>1050</v>
      </c>
      <c r="B592" s="153" t="s">
        <v>799</v>
      </c>
      <c r="D592" s="300"/>
    </row>
    <row r="593" spans="1:4" ht="42">
      <c r="A593" s="188">
        <f t="shared" si="10"/>
        <v>1051</v>
      </c>
      <c r="B593" s="209" t="s">
        <v>800</v>
      </c>
      <c r="D593" s="300"/>
    </row>
    <row r="594" spans="1:4" ht="42">
      <c r="A594" s="188">
        <f t="shared" si="10"/>
        <v>1052</v>
      </c>
      <c r="B594" s="307" t="s">
        <v>802</v>
      </c>
      <c r="D594" s="300"/>
    </row>
    <row r="595" spans="1:4" ht="12.75">
      <c r="A595" s="188">
        <f t="shared" si="10"/>
        <v>1053</v>
      </c>
      <c r="B595" s="159" t="s">
        <v>762</v>
      </c>
      <c r="D595" s="300"/>
    </row>
    <row r="596" spans="1:4" ht="12.75">
      <c r="A596" s="188">
        <f t="shared" si="10"/>
        <v>1054</v>
      </c>
      <c r="B596" s="159" t="s">
        <v>764</v>
      </c>
      <c r="D596" s="300"/>
    </row>
    <row r="597" spans="1:4" ht="12.75">
      <c r="A597" s="188">
        <f t="shared" si="10"/>
        <v>1055</v>
      </c>
      <c r="B597" s="159" t="s">
        <v>776</v>
      </c>
      <c r="D597" s="300"/>
    </row>
    <row r="598" spans="1:4" ht="12.75">
      <c r="A598" s="188">
        <f t="shared" si="10"/>
        <v>1056</v>
      </c>
      <c r="B598" s="159" t="s">
        <v>777</v>
      </c>
      <c r="D598" s="300"/>
    </row>
    <row r="599" spans="1:4" ht="12.75">
      <c r="A599" s="188">
        <f t="shared" si="10"/>
        <v>1057</v>
      </c>
      <c r="B599" s="159" t="s">
        <v>766</v>
      </c>
      <c r="D599" s="300"/>
    </row>
    <row r="600" spans="1:4" ht="12.75">
      <c r="A600" s="188">
        <f t="shared" si="10"/>
        <v>1058</v>
      </c>
      <c r="B600" s="159" t="s">
        <v>767</v>
      </c>
      <c r="D600" s="300"/>
    </row>
    <row r="601" spans="1:4" ht="12.75">
      <c r="A601" s="188">
        <f t="shared" si="10"/>
        <v>1059</v>
      </c>
      <c r="B601" s="159" t="s">
        <v>768</v>
      </c>
      <c r="D601" s="300"/>
    </row>
    <row r="602" spans="1:4" ht="12.75">
      <c r="A602" s="188">
        <f t="shared" si="10"/>
        <v>1060</v>
      </c>
      <c r="B602" s="159" t="s">
        <v>769</v>
      </c>
      <c r="D602" s="300"/>
    </row>
    <row r="603" spans="1:4" ht="12.75">
      <c r="A603" s="188">
        <f t="shared" si="10"/>
        <v>1061</v>
      </c>
      <c r="B603" s="159" t="s">
        <v>770</v>
      </c>
      <c r="D603" s="300"/>
    </row>
    <row r="604" spans="1:4" ht="12.75">
      <c r="A604" s="188">
        <f t="shared" si="10"/>
        <v>1062</v>
      </c>
      <c r="B604" s="46" t="s">
        <v>801</v>
      </c>
      <c r="D604" s="300"/>
    </row>
    <row r="605" spans="1:12" ht="89.25">
      <c r="A605" s="188">
        <f t="shared" si="10"/>
        <v>1063</v>
      </c>
      <c r="B605" s="189" t="s">
        <v>804</v>
      </c>
      <c r="C605" s="308"/>
      <c r="D605" s="308"/>
      <c r="E605" s="308"/>
      <c r="F605" s="308"/>
      <c r="G605" s="308"/>
      <c r="H605" s="308"/>
      <c r="I605" s="308"/>
      <c r="J605" s="308"/>
      <c r="K605" s="308"/>
      <c r="L605" s="308"/>
    </row>
  </sheetData>
  <sheetProtection sheet="1" objects="1" scenarios="1" formatCells="0" formatColumns="0" formatRows="0"/>
  <autoFilter ref="A1:B541"/>
  <conditionalFormatting sqref="B532">
    <cfRule type="expression" priority="9" dxfId="0" stopIfTrue="1">
      <formula>Translations!#REF!</formula>
    </cfRule>
  </conditionalFormatting>
  <hyperlinks>
    <hyperlink ref="B544" location="'Identification and description'!A1" display="Identification of the aircraft operator"/>
    <hyperlink ref="B545" location="'Identification and description'!A1" display="Identification of the aircraft operator"/>
    <hyperlink ref="B546" location="'Identification and description'!A1" display="Identification of the aircraft operator"/>
    <hyperlink ref="B565" location="'Emissions overview'!A1" display="&lt;&lt;&lt; Click here to proceed to section 4 &quot;Information about the monitoring plan&quot; &gt;&gt;&gt;"/>
    <hyperlink ref="B577" location="'Emissions overview'!A1" display="&lt;&lt;&lt; Click here to proceed to section 4 &quot;Information about the monitoring plan&quot; &gt;&gt;&gt;"/>
    <hyperlink ref="B589" location="'Emissions overview'!A1" display="&lt;&lt;&lt; Click here to proceed to section 4 &quot;Information about the monitoring plan&quot; &gt;&gt;&gt;"/>
  </hyperlinks>
  <printOptions/>
  <pageMargins left="0.7" right="0.7" top="0.787401575" bottom="0.787401575" header="0.3" footer="0.3"/>
  <pageSetup horizontalDpi="600" verticalDpi="600" orientation="portrait" paperSize="132" r:id="rId3"/>
  <headerFooter>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Improvement Report for EU ETS / Aviation</dc:title>
  <dc:subject>in accordance with the Regulation pursuant to Article 14 of the EU ETS Directive</dc:subject>
  <dc:creator>Fallmann Hubert;Christian.Heller@umweltbundesamt.at</dc:creator>
  <cp:keywords/>
  <dc:description>The template for Improvement Reports by aircraft operators was developed by Umweltbundesamt on behalf of DG CLIMA. 
Authors: Christian Heller / Hubert Fallmann</dc:description>
  <cp:lastModifiedBy>Sophie Thinnes</cp:lastModifiedBy>
  <cp:lastPrinted>2013-07-09T15:09:49Z</cp:lastPrinted>
  <dcterms:created xsi:type="dcterms:W3CDTF">2008-05-26T08:52:55Z</dcterms:created>
  <dcterms:modified xsi:type="dcterms:W3CDTF">2023-02-20T11:48:24Z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