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D2\GESTION RESSOURCES NATURELLES\Call - Verdissement\Call 2025-26\2. Fiche technique et Circulaire\"/>
    </mc:Choice>
  </mc:AlternateContent>
  <xr:revisionPtr revIDLastSave="0" documentId="13_ncr:1_{C0615104-1312-4C0F-808A-99B5481A83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ppel à projets 25-26" sheetId="1" r:id="rId1"/>
    <sheet name="Exemple rempl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G35" i="2" s="1"/>
  <c r="F34" i="2"/>
  <c r="D25" i="2"/>
  <c r="B25" i="2"/>
  <c r="E24" i="2"/>
  <c r="D24" i="2"/>
  <c r="B24" i="2"/>
  <c r="C24" i="2" s="1"/>
  <c r="D23" i="2"/>
  <c r="E16" i="2" s="1"/>
  <c r="D22" i="2"/>
  <c r="B22" i="2"/>
  <c r="D21" i="2"/>
  <c r="B21" i="2"/>
  <c r="B23" i="2" s="1"/>
  <c r="E19" i="2"/>
  <c r="E18" i="2"/>
  <c r="E17" i="2"/>
  <c r="E15" i="2"/>
  <c r="E14" i="2"/>
  <c r="E12" i="2"/>
  <c r="E10" i="2"/>
  <c r="E8" i="2"/>
  <c r="E6" i="2"/>
  <c r="F35" i="1"/>
  <c r="F34" i="1"/>
  <c r="D24" i="1"/>
  <c r="D21" i="1"/>
  <c r="D23" i="1" s="1"/>
  <c r="B21" i="1"/>
  <c r="B23" i="1" s="1"/>
  <c r="C6" i="1" s="1"/>
  <c r="D25" i="1"/>
  <c r="D22" i="1"/>
  <c r="B22" i="1"/>
  <c r="B25" i="1"/>
  <c r="B24" i="1"/>
  <c r="G35" i="1" l="1"/>
  <c r="E23" i="2"/>
  <c r="C18" i="2"/>
  <c r="C14" i="2"/>
  <c r="C6" i="2"/>
  <c r="C17" i="2"/>
  <c r="C12" i="2"/>
  <c r="C16" i="2"/>
  <c r="C10" i="2"/>
  <c r="C19" i="2"/>
  <c r="C15" i="2"/>
  <c r="C8" i="2"/>
  <c r="C25" i="2"/>
  <c r="E25" i="2"/>
  <c r="D28" i="2"/>
  <c r="D29" i="2" s="1"/>
  <c r="E24" i="1"/>
  <c r="D28" i="1"/>
  <c r="D29" i="1" s="1"/>
  <c r="E25" i="1"/>
  <c r="E14" i="1"/>
  <c r="E19" i="1"/>
  <c r="E18" i="1"/>
  <c r="E17" i="1"/>
  <c r="E16" i="1"/>
  <c r="E15" i="1"/>
  <c r="E6" i="1"/>
  <c r="C14" i="1"/>
  <c r="E10" i="1"/>
  <c r="E8" i="1"/>
  <c r="E12" i="1"/>
  <c r="C18" i="1"/>
  <c r="C24" i="1"/>
  <c r="C10" i="1"/>
  <c r="C19" i="1"/>
  <c r="C15" i="1"/>
  <c r="C25" i="1"/>
  <c r="C8" i="1"/>
  <c r="C16" i="1"/>
  <c r="C17" i="1"/>
  <c r="C12" i="1"/>
  <c r="C23" i="2" l="1"/>
  <c r="C23" i="1"/>
  <c r="E23" i="1"/>
</calcChain>
</file>

<file path=xl/sharedStrings.xml><?xml version="1.0" encoding="utf-8"?>
<sst xmlns="http://schemas.openxmlformats.org/spreadsheetml/2006/main" count="116" uniqueCount="41">
  <si>
    <t>avant</t>
  </si>
  <si>
    <t>%</t>
  </si>
  <si>
    <t>après</t>
  </si>
  <si>
    <t>SURFACE TOTALE</t>
  </si>
  <si>
    <t>EPDM : 0 %</t>
  </si>
  <si>
    <t>Arbres existants</t>
  </si>
  <si>
    <t>Nouveaux arbres</t>
  </si>
  <si>
    <t>Surfaces non scellées</t>
  </si>
  <si>
    <t>Surfaces scellées</t>
  </si>
  <si>
    <t>surface scellée supprimée</t>
  </si>
  <si>
    <t>Nom de la Commune</t>
  </si>
  <si>
    <t>Situation actuelle</t>
  </si>
  <si>
    <t>Situation projetée</t>
  </si>
  <si>
    <t>Si la surface totale après le projet varie, veuillez expliquer:</t>
  </si>
  <si>
    <t>(Explications si nécessaire)</t>
  </si>
  <si>
    <t>Surface minérale imperméable (asphalte, béton, pavés avec joints, etc.)</t>
  </si>
  <si>
    <t>dont surface PMR/CGDIS</t>
  </si>
  <si>
    <t>TerraWay, Gravier</t>
  </si>
  <si>
    <t>Surface au sol de Haies / arbustes</t>
  </si>
  <si>
    <t>Surface au sol de Plantes grimpantes / vivaces</t>
  </si>
  <si>
    <t>Surface au sol de prairies riches en espèces</t>
  </si>
  <si>
    <t>Pavés sans joints</t>
  </si>
  <si>
    <t>Surface au sol de copeaux/écorces de bois ou sable</t>
  </si>
  <si>
    <t>Grilles à gazon (Rasengitter) ou Gazon sur gravier (Schotterrasen)</t>
  </si>
  <si>
    <t>SURFACE TOTALE hors Accès PMR/CGDIS</t>
  </si>
  <si>
    <t xml:space="preserve">Surface au sol de gazon naturel </t>
  </si>
  <si>
    <t>Taux de descellement</t>
  </si>
  <si>
    <t>(en m2)</t>
  </si>
  <si>
    <t>en m2</t>
  </si>
  <si>
    <t xml:space="preserve"> / </t>
  </si>
  <si>
    <t>chiffre à remplir</t>
  </si>
  <si>
    <t>Commune XY</t>
  </si>
  <si>
    <t>Chiffre à remplir</t>
  </si>
  <si>
    <t>Instructions:</t>
  </si>
  <si>
    <t xml:space="preserve">La commune doit uniquement </t>
  </si>
  <si>
    <t xml:space="preserve">remplir les cases marquées en </t>
  </si>
  <si>
    <t>rouge et surlignée en orange.</t>
  </si>
  <si>
    <t>→</t>
  </si>
  <si>
    <r>
      <t xml:space="preserve">Indiquer </t>
    </r>
    <r>
      <rPr>
        <b/>
        <i/>
        <u/>
        <sz val="11"/>
        <color theme="0" tint="-0.499984740745262"/>
        <rFont val="Calibri"/>
        <family val="2"/>
        <scheme val="minor"/>
      </rPr>
      <t>toutes</t>
    </r>
    <r>
      <rPr>
        <i/>
        <sz val="11"/>
        <color theme="0" tint="-0.499984740745262"/>
        <rFont val="Calibri"/>
        <family val="2"/>
        <scheme val="minor"/>
      </rPr>
      <t xml:space="preserve"> les surfaces imperméables, </t>
    </r>
    <r>
      <rPr>
        <b/>
        <i/>
        <u/>
        <sz val="11"/>
        <color theme="0" tint="-0.499984740745262"/>
        <rFont val="Calibri"/>
        <family val="2"/>
        <scheme val="minor"/>
      </rPr>
      <t>inclus</t>
    </r>
    <r>
      <rPr>
        <i/>
        <sz val="11"/>
        <color theme="0" tint="-0.499984740745262"/>
        <rFont val="Calibri"/>
        <family val="2"/>
        <scheme val="minor"/>
      </rPr>
      <t xml:space="preserve"> les surfaces PMR/CGDIS</t>
    </r>
  </si>
  <si>
    <r>
      <t xml:space="preserve">Indiquer </t>
    </r>
    <r>
      <rPr>
        <b/>
        <i/>
        <u/>
        <sz val="11"/>
        <color theme="0" tint="-0.499984740745262"/>
        <rFont val="Calibri"/>
        <family val="2"/>
        <scheme val="minor"/>
      </rPr>
      <t>uniquement les surfaces PMR/CGDIS</t>
    </r>
    <r>
      <rPr>
        <i/>
        <sz val="11"/>
        <color theme="0" tint="-0.499984740745262"/>
        <rFont val="Calibri"/>
        <family val="2"/>
        <scheme val="minor"/>
      </rPr>
      <t xml:space="preserve"> imperméables</t>
    </r>
  </si>
  <si>
    <t>Les calculs se feront automatiquement.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</si>
</sst>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u/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2" fillId="0" borderId="1" xfId="0" applyFont="1" applyFill="1" applyBorder="1"/>
    <xf numFmtId="0" fontId="0" fillId="0" borderId="2" xfId="0" applyFill="1" applyBorder="1"/>
    <xf numFmtId="0" fontId="0" fillId="0" borderId="9" xfId="0" applyBorder="1"/>
    <xf numFmtId="49" fontId="0" fillId="0" borderId="0" xfId="0" applyNumberFormat="1" applyFill="1" applyAlignment="1">
      <alignment horizontal="left" vertical="center" wrapText="1"/>
    </xf>
    <xf numFmtId="0" fontId="3" fillId="2" borderId="1" xfId="0" applyFont="1" applyFill="1" applyBorder="1"/>
    <xf numFmtId="9" fontId="4" fillId="3" borderId="0" xfId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9" fontId="4" fillId="0" borderId="0" xfId="1" applyFont="1" applyFill="1" applyBorder="1"/>
    <xf numFmtId="0" fontId="8" fillId="2" borderId="1" xfId="0" applyFont="1" applyFill="1" applyBorder="1"/>
    <xf numFmtId="0" fontId="8" fillId="2" borderId="2" xfId="0" applyFont="1" applyFill="1" applyBorder="1"/>
    <xf numFmtId="0" fontId="0" fillId="0" borderId="10" xfId="0" applyBorder="1"/>
    <xf numFmtId="0" fontId="0" fillId="2" borderId="0" xfId="0" applyFill="1" applyBorder="1"/>
    <xf numFmtId="0" fontId="8" fillId="2" borderId="0" xfId="0" applyFont="1" applyFill="1" applyBorder="1"/>
    <xf numFmtId="164" fontId="3" fillId="2" borderId="0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left" vertical="center" wrapText="1"/>
    </xf>
    <xf numFmtId="9" fontId="4" fillId="3" borderId="2" xfId="1" applyFont="1" applyFill="1" applyBorder="1" applyAlignment="1">
      <alignment horizontal="center"/>
    </xf>
    <xf numFmtId="0" fontId="0" fillId="3" borderId="8" xfId="0" applyFill="1" applyBorder="1"/>
    <xf numFmtId="9" fontId="9" fillId="3" borderId="11" xfId="1" applyFont="1" applyFill="1" applyBorder="1" applyAlignment="1">
      <alignment horizontal="center"/>
    </xf>
    <xf numFmtId="9" fontId="9" fillId="3" borderId="9" xfId="1" applyFont="1" applyFill="1" applyBorder="1" applyAlignment="1">
      <alignment horizontal="center"/>
    </xf>
    <xf numFmtId="0" fontId="3" fillId="2" borderId="0" xfId="0" applyFont="1" applyFill="1" applyBorder="1"/>
    <xf numFmtId="0" fontId="0" fillId="3" borderId="0" xfId="0" applyFill="1" applyBorder="1"/>
    <xf numFmtId="49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Border="1"/>
    <xf numFmtId="0" fontId="0" fillId="3" borderId="11" xfId="0" applyFill="1" applyBorder="1"/>
    <xf numFmtId="164" fontId="3" fillId="2" borderId="2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0" fontId="12" fillId="2" borderId="0" xfId="0" applyFont="1" applyFill="1" applyBorder="1"/>
    <xf numFmtId="0" fontId="8" fillId="0" borderId="0" xfId="0" applyFont="1" applyFill="1"/>
    <xf numFmtId="164" fontId="0" fillId="0" borderId="2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2" fillId="5" borderId="1" xfId="0" applyFont="1" applyFill="1" applyBorder="1"/>
    <xf numFmtId="0" fontId="7" fillId="5" borderId="1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1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49" fontId="0" fillId="0" borderId="6" xfId="0" applyNumberFormat="1" applyBorder="1" applyAlignment="1">
      <alignment horizontal="left" vertical="center" wrapText="1"/>
    </xf>
    <xf numFmtId="2" fontId="0" fillId="0" borderId="10" xfId="1" applyNumberFormat="1" applyFont="1" applyFill="1" applyBorder="1"/>
    <xf numFmtId="1" fontId="3" fillId="0" borderId="10" xfId="0" applyNumberFormat="1" applyFont="1" applyBorder="1"/>
    <xf numFmtId="2" fontId="0" fillId="0" borderId="7" xfId="0" applyNumberFormat="1" applyBorder="1"/>
    <xf numFmtId="49" fontId="0" fillId="0" borderId="8" xfId="0" applyNumberFormat="1" applyBorder="1" applyAlignment="1">
      <alignment horizontal="left" vertical="center" wrapText="1"/>
    </xf>
    <xf numFmtId="0" fontId="0" fillId="0" borderId="11" xfId="0" applyBorder="1"/>
    <xf numFmtId="9" fontId="3" fillId="4" borderId="11" xfId="1" applyFont="1" applyFill="1" applyBorder="1"/>
    <xf numFmtId="0" fontId="3" fillId="0" borderId="0" xfId="0" applyFont="1" applyAlignment="1">
      <alignment horizontal="center"/>
    </xf>
    <xf numFmtId="0" fontId="2" fillId="5" borderId="1" xfId="0" applyFont="1" applyFill="1" applyBorder="1" applyProtection="1">
      <protection locked="0"/>
    </xf>
    <xf numFmtId="0" fontId="4" fillId="0" borderId="0" xfId="0" applyFont="1" applyProtection="1"/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Fill="1" applyProtection="1"/>
    <xf numFmtId="0" fontId="2" fillId="0" borderId="1" xfId="0" applyFont="1" applyFill="1" applyBorder="1" applyProtection="1"/>
    <xf numFmtId="0" fontId="0" fillId="0" borderId="2" xfId="0" applyFill="1" applyBorder="1" applyProtection="1"/>
    <xf numFmtId="164" fontId="0" fillId="0" borderId="2" xfId="0" applyNumberFormat="1" applyBorder="1" applyAlignment="1" applyProtection="1">
      <alignment horizontal="center"/>
    </xf>
    <xf numFmtId="164" fontId="0" fillId="0" borderId="2" xfId="0" applyNumberForma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0" xfId="0" applyFill="1" applyBorder="1" applyProtection="1"/>
    <xf numFmtId="0" fontId="10" fillId="2" borderId="0" xfId="0" applyFont="1" applyFill="1" applyBorder="1" applyProtection="1"/>
    <xf numFmtId="0" fontId="0" fillId="2" borderId="2" xfId="0" applyFill="1" applyBorder="1" applyProtection="1"/>
    <xf numFmtId="0" fontId="8" fillId="2" borderId="1" xfId="0" applyFont="1" applyFill="1" applyBorder="1" applyProtection="1"/>
    <xf numFmtId="0" fontId="8" fillId="2" borderId="0" xfId="0" applyFont="1" applyFill="1" applyBorder="1" applyProtection="1"/>
    <xf numFmtId="0" fontId="11" fillId="2" borderId="0" xfId="0" applyFont="1" applyFill="1" applyBorder="1" applyProtection="1"/>
    <xf numFmtId="0" fontId="8" fillId="2" borderId="2" xfId="0" applyFont="1" applyFill="1" applyBorder="1" applyProtection="1"/>
    <xf numFmtId="0" fontId="0" fillId="0" borderId="0" xfId="0" applyAlignment="1" applyProtection="1">
      <alignment horizontal="left"/>
    </xf>
    <xf numFmtId="0" fontId="3" fillId="2" borderId="1" xfId="0" applyFont="1" applyFill="1" applyBorder="1" applyProtection="1"/>
    <xf numFmtId="0" fontId="3" fillId="2" borderId="0" xfId="0" applyFont="1" applyFill="1" applyBorder="1" applyProtection="1"/>
    <xf numFmtId="164" fontId="3" fillId="2" borderId="0" xfId="0" applyNumberFormat="1" applyFont="1" applyFill="1" applyBorder="1" applyAlignment="1" applyProtection="1">
      <alignment horizontal="center"/>
    </xf>
    <xf numFmtId="0" fontId="12" fillId="2" borderId="0" xfId="0" applyFont="1" applyFill="1" applyBorder="1" applyProtection="1"/>
    <xf numFmtId="164" fontId="3" fillId="2" borderId="2" xfId="0" applyNumberFormat="1" applyFont="1" applyFill="1" applyBorder="1" applyAlignment="1" applyProtection="1">
      <alignment horizontal="center"/>
    </xf>
    <xf numFmtId="49" fontId="0" fillId="3" borderId="1" xfId="0" applyNumberFormat="1" applyFill="1" applyBorder="1" applyAlignment="1" applyProtection="1">
      <alignment horizontal="left" vertical="center" wrapText="1"/>
    </xf>
    <xf numFmtId="0" fontId="0" fillId="3" borderId="0" xfId="0" applyFill="1" applyBorder="1" applyProtection="1"/>
    <xf numFmtId="9" fontId="4" fillId="3" borderId="0" xfId="1" applyFont="1" applyFill="1" applyBorder="1" applyAlignment="1" applyProtection="1">
      <alignment horizontal="center"/>
    </xf>
    <xf numFmtId="9" fontId="4" fillId="3" borderId="2" xfId="1" applyFont="1" applyFill="1" applyBorder="1" applyAlignment="1" applyProtection="1">
      <alignment horizontal="center"/>
    </xf>
    <xf numFmtId="0" fontId="0" fillId="3" borderId="8" xfId="0" applyFill="1" applyBorder="1" applyProtection="1"/>
    <xf numFmtId="0" fontId="0" fillId="3" borderId="11" xfId="0" applyFill="1" applyBorder="1" applyProtection="1"/>
    <xf numFmtId="9" fontId="9" fillId="3" borderId="11" xfId="1" applyFont="1" applyFill="1" applyBorder="1" applyAlignment="1" applyProtection="1">
      <alignment horizontal="center"/>
    </xf>
    <xf numFmtId="9" fontId="9" fillId="3" borderId="9" xfId="1" applyFon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alignment horizontal="left" vertical="center" wrapText="1"/>
    </xf>
    <xf numFmtId="0" fontId="0" fillId="0" borderId="0" xfId="0" applyFill="1" applyBorder="1" applyProtection="1"/>
    <xf numFmtId="9" fontId="4" fillId="0" borderId="0" xfId="1" applyFont="1" applyFill="1" applyBorder="1" applyProtection="1"/>
    <xf numFmtId="0" fontId="0" fillId="0" borderId="0" xfId="0" applyBorder="1" applyProtection="1"/>
    <xf numFmtId="49" fontId="0" fillId="0" borderId="6" xfId="0" applyNumberFormat="1" applyBorder="1" applyAlignment="1" applyProtection="1">
      <alignment horizontal="left" vertical="center" wrapText="1"/>
    </xf>
    <xf numFmtId="0" fontId="0" fillId="0" borderId="10" xfId="0" applyBorder="1" applyProtection="1"/>
    <xf numFmtId="2" fontId="0" fillId="0" borderId="10" xfId="1" applyNumberFormat="1" applyFont="1" applyFill="1" applyBorder="1" applyProtection="1"/>
    <xf numFmtId="1" fontId="3" fillId="0" borderId="10" xfId="0" applyNumberFormat="1" applyFont="1" applyBorder="1" applyProtection="1"/>
    <xf numFmtId="2" fontId="0" fillId="0" borderId="7" xfId="0" applyNumberFormat="1" applyBorder="1" applyProtection="1"/>
    <xf numFmtId="49" fontId="0" fillId="0" borderId="8" xfId="0" applyNumberFormat="1" applyBorder="1" applyAlignment="1" applyProtection="1">
      <alignment horizontal="left" vertical="center" wrapText="1"/>
    </xf>
    <xf numFmtId="0" fontId="0" fillId="0" borderId="11" xfId="0" applyBorder="1" applyProtection="1"/>
    <xf numFmtId="9" fontId="3" fillId="4" borderId="11" xfId="1" applyFont="1" applyFill="1" applyBorder="1" applyProtection="1"/>
    <xf numFmtId="0" fontId="0" fillId="0" borderId="9" xfId="0" applyBorder="1" applyProtection="1"/>
    <xf numFmtId="0" fontId="3" fillId="0" borderId="0" xfId="0" applyFont="1" applyAlignment="1" applyProtection="1">
      <alignment horizontal="center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11" xfId="0" applyFont="1" applyFill="1" applyBorder="1" applyAlignment="1" applyProtection="1">
      <alignment horizontal="center"/>
      <protection locked="0"/>
    </xf>
    <xf numFmtId="0" fontId="2" fillId="5" borderId="9" xfId="0" applyFon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0" xfId="0" applyFont="1" applyFill="1" applyAlignment="1" applyProtection="1">
      <alignment horizontal="center"/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0" fillId="0" borderId="6" xfId="0" applyBorder="1" applyProtection="1"/>
    <xf numFmtId="0" fontId="2" fillId="5" borderId="6" xfId="0" applyFont="1" applyFill="1" applyBorder="1" applyProtection="1">
      <protection locked="0"/>
    </xf>
    <xf numFmtId="164" fontId="0" fillId="0" borderId="7" xfId="0" applyNumberFormat="1" applyBorder="1" applyAlignment="1" applyProtection="1">
      <alignment horizontal="center" vertical="center"/>
    </xf>
    <xf numFmtId="0" fontId="8" fillId="0" borderId="8" xfId="0" applyFont="1" applyFill="1" applyBorder="1" applyProtection="1"/>
    <xf numFmtId="0" fontId="2" fillId="5" borderId="8" xfId="0" applyFont="1" applyFill="1" applyBorder="1" applyProtection="1">
      <protection locked="0"/>
    </xf>
    <xf numFmtId="164" fontId="0" fillId="0" borderId="9" xfId="0" applyNumberFormat="1" applyBorder="1" applyAlignment="1" applyProtection="1">
      <alignment horizontal="center" vertical="center"/>
    </xf>
    <xf numFmtId="49" fontId="0" fillId="0" borderId="6" xfId="0" applyNumberFormat="1" applyFill="1" applyBorder="1" applyAlignment="1" applyProtection="1">
      <alignment horizontal="left" vertical="center" wrapText="1"/>
    </xf>
    <xf numFmtId="49" fontId="0" fillId="0" borderId="12" xfId="0" applyNumberFormat="1" applyFill="1" applyBorder="1" applyAlignment="1" applyProtection="1">
      <alignment horizontal="left" vertical="center" wrapText="1"/>
    </xf>
    <xf numFmtId="0" fontId="2" fillId="5" borderId="12" xfId="0" applyFont="1" applyFill="1" applyBorder="1" applyProtection="1">
      <protection locked="0"/>
    </xf>
    <xf numFmtId="164" fontId="0" fillId="0" borderId="13" xfId="0" applyNumberFormat="1" applyFill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left" vertical="center" wrapText="1"/>
    </xf>
    <xf numFmtId="49" fontId="0" fillId="0" borderId="1" xfId="0" applyNumberForma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Border="1" applyProtection="1"/>
    <xf numFmtId="0" fontId="13" fillId="5" borderId="0" xfId="0" applyFont="1" applyFill="1" applyBorder="1" applyProtection="1">
      <protection locked="0"/>
    </xf>
    <xf numFmtId="0" fontId="14" fillId="0" borderId="0" xfId="0" applyFont="1" applyProtection="1"/>
    <xf numFmtId="0" fontId="2" fillId="5" borderId="3" xfId="0" applyFont="1" applyFill="1" applyBorder="1" applyAlignment="1" applyProtection="1">
      <alignment horizontal="left" vertical="top"/>
      <protection locked="0"/>
    </xf>
    <xf numFmtId="0" fontId="2" fillId="5" borderId="4" xfId="0" applyFont="1" applyFill="1" applyBorder="1" applyAlignment="1" applyProtection="1">
      <alignment horizontal="left" vertical="top"/>
      <protection locked="0"/>
    </xf>
    <xf numFmtId="0" fontId="2" fillId="5" borderId="5" xfId="0" applyFont="1" applyFill="1" applyBorder="1" applyAlignment="1" applyProtection="1">
      <alignment horizontal="left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D10" sqref="D10:D11 D23"/>
    </sheetView>
  </sheetViews>
  <sheetFormatPr defaultRowHeight="15" x14ac:dyDescent="0.25"/>
  <cols>
    <col min="1" max="1" width="67.42578125" style="56" customWidth="1"/>
    <col min="2" max="2" width="21.42578125" style="56" customWidth="1"/>
    <col min="3" max="3" width="18.140625" style="56" customWidth="1"/>
    <col min="4" max="4" width="21.42578125" style="56" customWidth="1"/>
    <col min="5" max="5" width="20.140625" style="56" customWidth="1"/>
    <col min="6" max="6" width="18.42578125" style="56" customWidth="1"/>
    <col min="7" max="8" width="28.140625" style="56" customWidth="1"/>
    <col min="9" max="9" width="62.5703125" style="56" customWidth="1"/>
    <col min="10" max="16384" width="9.140625" style="56"/>
  </cols>
  <sheetData>
    <row r="1" spans="1:8" ht="15.75" x14ac:dyDescent="0.25">
      <c r="A1" s="55"/>
      <c r="B1" s="109" t="s">
        <v>10</v>
      </c>
      <c r="C1" s="110"/>
      <c r="D1" s="110"/>
      <c r="E1" s="111"/>
      <c r="F1" s="143" t="s">
        <v>33</v>
      </c>
      <c r="G1" s="144" t="s">
        <v>34</v>
      </c>
    </row>
    <row r="2" spans="1:8" ht="15.75" x14ac:dyDescent="0.25">
      <c r="A2" s="55"/>
      <c r="B2" s="107" t="s">
        <v>11</v>
      </c>
      <c r="C2" s="108"/>
      <c r="D2" s="107" t="s">
        <v>12</v>
      </c>
      <c r="E2" s="108"/>
      <c r="F2" s="144"/>
      <c r="G2" s="145" t="s">
        <v>35</v>
      </c>
    </row>
    <row r="3" spans="1:8" x14ac:dyDescent="0.25">
      <c r="B3" s="57" t="s">
        <v>0</v>
      </c>
      <c r="C3" s="58" t="s">
        <v>1</v>
      </c>
      <c r="D3" s="57" t="s">
        <v>2</v>
      </c>
      <c r="E3" s="58" t="s">
        <v>1</v>
      </c>
      <c r="F3" s="144"/>
      <c r="G3" s="146" t="s">
        <v>36</v>
      </c>
    </row>
    <row r="4" spans="1:8" x14ac:dyDescent="0.25">
      <c r="B4" s="57" t="s">
        <v>27</v>
      </c>
      <c r="C4" s="58"/>
      <c r="D4" s="57" t="s">
        <v>27</v>
      </c>
      <c r="E4" s="58"/>
      <c r="G4" s="56" t="s">
        <v>40</v>
      </c>
      <c r="H4" s="89"/>
    </row>
    <row r="5" spans="1:8" s="59" customFormat="1" x14ac:dyDescent="0.25">
      <c r="B5" s="60"/>
      <c r="C5" s="61"/>
      <c r="D5" s="60"/>
      <c r="E5" s="61"/>
    </row>
    <row r="6" spans="1:8" x14ac:dyDescent="0.25">
      <c r="A6" s="130" t="s">
        <v>15</v>
      </c>
      <c r="B6" s="131" t="s">
        <v>32</v>
      </c>
      <c r="C6" s="132" t="e">
        <f>(B6-B7)/B23</f>
        <v>#VALUE!</v>
      </c>
      <c r="D6" s="131" t="s">
        <v>32</v>
      </c>
      <c r="E6" s="132" t="e">
        <f>(D6-D7)/D23</f>
        <v>#VALUE!</v>
      </c>
      <c r="F6" s="142" t="s">
        <v>37</v>
      </c>
      <c r="G6" s="147" t="s">
        <v>38</v>
      </c>
    </row>
    <row r="7" spans="1:8" x14ac:dyDescent="0.25">
      <c r="A7" s="133" t="s">
        <v>16</v>
      </c>
      <c r="B7" s="134" t="s">
        <v>32</v>
      </c>
      <c r="C7" s="135"/>
      <c r="D7" s="134" t="s">
        <v>32</v>
      </c>
      <c r="E7" s="135"/>
      <c r="F7" s="142" t="s">
        <v>37</v>
      </c>
      <c r="G7" s="147" t="s">
        <v>39</v>
      </c>
    </row>
    <row r="8" spans="1:8" x14ac:dyDescent="0.25">
      <c r="A8" s="136" t="s">
        <v>23</v>
      </c>
      <c r="B8" s="131" t="s">
        <v>32</v>
      </c>
      <c r="C8" s="132" t="e">
        <f>(B8-B9)/B23</f>
        <v>#VALUE!</v>
      </c>
      <c r="D8" s="131" t="s">
        <v>32</v>
      </c>
      <c r="E8" s="132" t="e">
        <f>(D8-D9)/D23</f>
        <v>#VALUE!</v>
      </c>
    </row>
    <row r="9" spans="1:8" x14ac:dyDescent="0.25">
      <c r="A9" s="133" t="s">
        <v>16</v>
      </c>
      <c r="B9" s="134" t="s">
        <v>32</v>
      </c>
      <c r="C9" s="135"/>
      <c r="D9" s="134" t="s">
        <v>32</v>
      </c>
      <c r="E9" s="135"/>
    </row>
    <row r="10" spans="1:8" x14ac:dyDescent="0.25">
      <c r="A10" s="136" t="s">
        <v>17</v>
      </c>
      <c r="B10" s="131" t="s">
        <v>32</v>
      </c>
      <c r="C10" s="132" t="e">
        <f>(B10-B11)/B23</f>
        <v>#VALUE!</v>
      </c>
      <c r="D10" s="131" t="s">
        <v>32</v>
      </c>
      <c r="E10" s="132" t="e">
        <f>(D10-D11)/D23</f>
        <v>#VALUE!</v>
      </c>
    </row>
    <row r="11" spans="1:8" x14ac:dyDescent="0.25">
      <c r="A11" s="133" t="s">
        <v>16</v>
      </c>
      <c r="B11" s="134" t="s">
        <v>32</v>
      </c>
      <c r="C11" s="135"/>
      <c r="D11" s="134" t="s">
        <v>32</v>
      </c>
      <c r="E11" s="135"/>
    </row>
    <row r="12" spans="1:8" x14ac:dyDescent="0.25">
      <c r="A12" s="136" t="s">
        <v>21</v>
      </c>
      <c r="B12" s="131" t="s">
        <v>32</v>
      </c>
      <c r="C12" s="132" t="e">
        <f>(B12-B13)/B23</f>
        <v>#VALUE!</v>
      </c>
      <c r="D12" s="131" t="s">
        <v>32</v>
      </c>
      <c r="E12" s="132" t="e">
        <f>(D12-D13)/D23</f>
        <v>#VALUE!</v>
      </c>
    </row>
    <row r="13" spans="1:8" x14ac:dyDescent="0.25">
      <c r="A13" s="133" t="s">
        <v>16</v>
      </c>
      <c r="B13" s="134" t="s">
        <v>32</v>
      </c>
      <c r="C13" s="135"/>
      <c r="D13" s="134" t="s">
        <v>32</v>
      </c>
      <c r="E13" s="135"/>
    </row>
    <row r="14" spans="1:8" x14ac:dyDescent="0.25">
      <c r="A14" s="140" t="s">
        <v>4</v>
      </c>
      <c r="B14" s="54" t="s">
        <v>32</v>
      </c>
      <c r="C14" s="62" t="e">
        <f>B14/B23</f>
        <v>#VALUE!</v>
      </c>
      <c r="D14" s="54" t="s">
        <v>32</v>
      </c>
      <c r="E14" s="62" t="e">
        <f>D14/D23</f>
        <v>#VALUE!</v>
      </c>
    </row>
    <row r="15" spans="1:8" x14ac:dyDescent="0.25">
      <c r="A15" s="137" t="s">
        <v>25</v>
      </c>
      <c r="B15" s="138" t="s">
        <v>32</v>
      </c>
      <c r="C15" s="139" t="e">
        <f>B15/B23</f>
        <v>#VALUE!</v>
      </c>
      <c r="D15" s="138" t="s">
        <v>32</v>
      </c>
      <c r="E15" s="139" t="e">
        <f>D15/D23</f>
        <v>#VALUE!</v>
      </c>
    </row>
    <row r="16" spans="1:8" x14ac:dyDescent="0.25">
      <c r="A16" s="141" t="s">
        <v>20</v>
      </c>
      <c r="B16" s="54" t="s">
        <v>32</v>
      </c>
      <c r="C16" s="63" t="e">
        <f>B16/B23</f>
        <v>#VALUE!</v>
      </c>
      <c r="D16" s="54" t="s">
        <v>32</v>
      </c>
      <c r="E16" s="63" t="e">
        <f>D16/D23</f>
        <v>#VALUE!</v>
      </c>
    </row>
    <row r="17" spans="1:9" x14ac:dyDescent="0.25">
      <c r="A17" s="137" t="s">
        <v>18</v>
      </c>
      <c r="B17" s="138" t="s">
        <v>32</v>
      </c>
      <c r="C17" s="139" t="e">
        <f>B17/B23</f>
        <v>#VALUE!</v>
      </c>
      <c r="D17" s="138" t="s">
        <v>32</v>
      </c>
      <c r="E17" s="139" t="e">
        <f>D17/D23</f>
        <v>#VALUE!</v>
      </c>
    </row>
    <row r="18" spans="1:9" x14ac:dyDescent="0.25">
      <c r="A18" s="141" t="s">
        <v>19</v>
      </c>
      <c r="B18" s="54" t="s">
        <v>32</v>
      </c>
      <c r="C18" s="63" t="e">
        <f>B18/B23</f>
        <v>#VALUE!</v>
      </c>
      <c r="D18" s="54" t="s">
        <v>32</v>
      </c>
      <c r="E18" s="63" t="e">
        <f>D18/D23</f>
        <v>#VALUE!</v>
      </c>
    </row>
    <row r="19" spans="1:9" x14ac:dyDescent="0.25">
      <c r="A19" s="137" t="s">
        <v>22</v>
      </c>
      <c r="B19" s="138" t="s">
        <v>32</v>
      </c>
      <c r="C19" s="139" t="e">
        <f>B19/B23</f>
        <v>#VALUE!</v>
      </c>
      <c r="D19" s="138" t="s">
        <v>32</v>
      </c>
      <c r="E19" s="139" t="e">
        <f>D19/D23</f>
        <v>#VALUE!</v>
      </c>
    </row>
    <row r="21" spans="1:9" ht="15.75" x14ac:dyDescent="0.25">
      <c r="A21" s="64" t="s">
        <v>3</v>
      </c>
      <c r="B21" s="65" t="e">
        <f>B6+B8+B10+B12+B14+B15+B16+B17+B18+B19</f>
        <v>#VALUE!</v>
      </c>
      <c r="C21" s="65"/>
      <c r="D21" s="66" t="e">
        <f>D6+D8+D10+D12+D14+D15+D16+D17+D18+D19</f>
        <v>#VALUE!</v>
      </c>
      <c r="E21" s="67"/>
      <c r="G21" s="112" t="s">
        <v>13</v>
      </c>
      <c r="H21" s="112"/>
      <c r="I21" s="148" t="s">
        <v>14</v>
      </c>
    </row>
    <row r="22" spans="1:9" ht="15.75" x14ac:dyDescent="0.25">
      <c r="A22" s="68" t="s">
        <v>16</v>
      </c>
      <c r="B22" s="69" t="e">
        <f>B7+B9+B11+B13</f>
        <v>#VALUE!</v>
      </c>
      <c r="C22" s="69"/>
      <c r="D22" s="70" t="e">
        <f>D7+D9+D11+D13</f>
        <v>#VALUE!</v>
      </c>
      <c r="E22" s="71"/>
      <c r="G22" s="72"/>
      <c r="H22" s="72"/>
      <c r="I22" s="149"/>
    </row>
    <row r="23" spans="1:9" ht="15.75" x14ac:dyDescent="0.25">
      <c r="A23" s="73" t="s">
        <v>24</v>
      </c>
      <c r="B23" s="74" t="e">
        <f>B21-B7-B9-B11-B13</f>
        <v>#VALUE!</v>
      </c>
      <c r="C23" s="75" t="e">
        <f>SUM(C6:C19)</f>
        <v>#VALUE!</v>
      </c>
      <c r="D23" s="76" t="e">
        <f>D21-D7-D9-D11-D13</f>
        <v>#VALUE!</v>
      </c>
      <c r="E23" s="77" t="e">
        <f>SUM(E6:E19)</f>
        <v>#VALUE!</v>
      </c>
      <c r="I23" s="149"/>
    </row>
    <row r="24" spans="1:9" ht="15.75" x14ac:dyDescent="0.25">
      <c r="A24" s="78" t="s">
        <v>8</v>
      </c>
      <c r="B24" s="79" t="e">
        <f>(B6-B7)+((B8-B9)*50/100)+((B10-B11)*75/100)+((B12-B13)*90/100)+B14</f>
        <v>#VALUE!</v>
      </c>
      <c r="C24" s="80" t="e">
        <f>B24/B23</f>
        <v>#VALUE!</v>
      </c>
      <c r="D24" s="79" t="e">
        <f>(D6-D7)+((D8-D9)*50/100)+((D10-D11)*75/100)+((D12-D13)*90/100)+D14</f>
        <v>#VALUE!</v>
      </c>
      <c r="E24" s="81" t="e">
        <f>D24/D23</f>
        <v>#VALUE!</v>
      </c>
      <c r="I24" s="149"/>
    </row>
    <row r="25" spans="1:9" ht="15.75" x14ac:dyDescent="0.25">
      <c r="A25" s="82" t="s">
        <v>7</v>
      </c>
      <c r="B25" s="83" t="e">
        <f>((B8-B9)*50/100)+((B10-B11)*25/100)+((B12-B13)*10/100)+B15+B16+B17+B18+B19</f>
        <v>#VALUE!</v>
      </c>
      <c r="C25" s="84" t="e">
        <f>B25/B23</f>
        <v>#VALUE!</v>
      </c>
      <c r="D25" s="83" t="e">
        <f>((D8-D9)*50/100)+((D10-D11)*25/100)+((D12-D13)*10/100)+D15+D16+D17+D18+D19</f>
        <v>#VALUE!</v>
      </c>
      <c r="E25" s="85" t="e">
        <f>D25/D23</f>
        <v>#VALUE!</v>
      </c>
      <c r="I25" s="149"/>
    </row>
    <row r="26" spans="1:9" ht="15.75" x14ac:dyDescent="0.25">
      <c r="A26" s="86"/>
      <c r="B26" s="87"/>
      <c r="C26" s="88"/>
      <c r="D26" s="87"/>
      <c r="E26" s="88"/>
      <c r="I26" s="150"/>
    </row>
    <row r="27" spans="1:9" x14ac:dyDescent="0.25">
      <c r="A27" s="89"/>
      <c r="B27" s="89"/>
      <c r="C27" s="89"/>
      <c r="D27" s="89"/>
      <c r="E27" s="89"/>
    </row>
    <row r="28" spans="1:9" x14ac:dyDescent="0.25">
      <c r="A28" s="90" t="s">
        <v>9</v>
      </c>
      <c r="B28" s="91"/>
      <c r="C28" s="92"/>
      <c r="D28" s="93" t="e">
        <f>B24-D24</f>
        <v>#VALUE!</v>
      </c>
      <c r="E28" s="94" t="s">
        <v>28</v>
      </c>
    </row>
    <row r="29" spans="1:9" x14ac:dyDescent="0.25">
      <c r="A29" s="95" t="s">
        <v>26</v>
      </c>
      <c r="B29" s="96"/>
      <c r="C29" s="96"/>
      <c r="D29" s="97" t="e">
        <f>D28/B24</f>
        <v>#VALUE!</v>
      </c>
      <c r="E29" s="98"/>
    </row>
    <row r="30" spans="1:9" x14ac:dyDescent="0.25">
      <c r="A30" s="89"/>
      <c r="B30" s="89"/>
      <c r="C30" s="89"/>
      <c r="D30" s="89"/>
      <c r="E30" s="89"/>
    </row>
    <row r="31" spans="1:9" x14ac:dyDescent="0.25">
      <c r="A31" s="89"/>
      <c r="B31" s="89"/>
      <c r="C31" s="89"/>
      <c r="D31" s="89"/>
      <c r="E31" s="89"/>
    </row>
    <row r="32" spans="1:9" x14ac:dyDescent="0.25">
      <c r="A32" s="89"/>
      <c r="B32" s="89"/>
      <c r="C32" s="89"/>
      <c r="D32" s="89"/>
      <c r="E32" s="89"/>
    </row>
    <row r="33" spans="1:7" ht="15.75" x14ac:dyDescent="0.25">
      <c r="A33" s="89"/>
      <c r="B33" s="107" t="s">
        <v>11</v>
      </c>
      <c r="C33" s="108"/>
      <c r="D33" s="107" t="s">
        <v>12</v>
      </c>
      <c r="E33" s="108"/>
    </row>
    <row r="34" spans="1:7" x14ac:dyDescent="0.25">
      <c r="A34" s="86" t="s">
        <v>5</v>
      </c>
      <c r="B34" s="100" t="s">
        <v>30</v>
      </c>
      <c r="C34" s="101"/>
      <c r="D34" s="101" t="s">
        <v>30</v>
      </c>
      <c r="E34" s="102"/>
      <c r="F34" s="56" t="e">
        <f>D34-B34</f>
        <v>#VALUE!</v>
      </c>
    </row>
    <row r="35" spans="1:7" x14ac:dyDescent="0.25">
      <c r="A35" s="86" t="s">
        <v>6</v>
      </c>
      <c r="B35" s="105" t="s">
        <v>29</v>
      </c>
      <c r="C35" s="106"/>
      <c r="D35" s="103" t="s">
        <v>30</v>
      </c>
      <c r="E35" s="104"/>
      <c r="F35" s="56" t="str">
        <f>D35</f>
        <v>chiffre à remplir</v>
      </c>
      <c r="G35" s="99" t="e">
        <f>F35+F34</f>
        <v>#VALUE!</v>
      </c>
    </row>
    <row r="36" spans="1:7" x14ac:dyDescent="0.25">
      <c r="A36" s="89"/>
      <c r="B36" s="89"/>
      <c r="C36" s="89"/>
      <c r="D36" s="89"/>
      <c r="E36" s="89"/>
    </row>
    <row r="37" spans="1:7" x14ac:dyDescent="0.25">
      <c r="A37" s="89"/>
      <c r="B37" s="89"/>
      <c r="C37" s="89"/>
      <c r="D37" s="89"/>
      <c r="E37" s="89"/>
    </row>
  </sheetData>
  <sheetProtection algorithmName="SHA-512" hashValue="7h1YMW5zE26ZmmG3sT0At178LSIxgCE79xrNFkcw2voHi8TzU1rWp43JA8JYZFe72OUR9SAnGFTN5dqK912YOg==" saltValue="YCoqku6OjUCYvsKojvBmOA==" spinCount="100000" sheet="1" objects="1" scenarios="1"/>
  <mergeCells count="19">
    <mergeCell ref="B1:E1"/>
    <mergeCell ref="B2:C2"/>
    <mergeCell ref="D2:E2"/>
    <mergeCell ref="G21:H21"/>
    <mergeCell ref="I21:I26"/>
    <mergeCell ref="C6:C7"/>
    <mergeCell ref="C8:C9"/>
    <mergeCell ref="C10:C11"/>
    <mergeCell ref="E6:E7"/>
    <mergeCell ref="E8:E9"/>
    <mergeCell ref="E10:E11"/>
    <mergeCell ref="E12:E13"/>
    <mergeCell ref="B33:C33"/>
    <mergeCell ref="D33:E33"/>
    <mergeCell ref="B34:C34"/>
    <mergeCell ref="D34:E34"/>
    <mergeCell ref="D35:E35"/>
    <mergeCell ref="B35:C35"/>
    <mergeCell ref="C12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8BDC-B69C-4FA5-B90F-7945BCB5AFE5}">
  <dimension ref="A1:I37"/>
  <sheetViews>
    <sheetView workbookViewId="0">
      <selection activeCell="G20" sqref="G20"/>
    </sheetView>
  </sheetViews>
  <sheetFormatPr defaultRowHeight="15" x14ac:dyDescent="0.25"/>
  <cols>
    <col min="1" max="1" width="67.42578125" customWidth="1"/>
    <col min="2" max="2" width="21.42578125" customWidth="1"/>
    <col min="3" max="3" width="18.140625" customWidth="1"/>
    <col min="4" max="4" width="21.42578125" customWidth="1"/>
    <col min="5" max="5" width="20.140625" customWidth="1"/>
    <col min="7" max="8" width="28.140625" customWidth="1"/>
    <col min="9" max="9" width="62.5703125" customWidth="1"/>
  </cols>
  <sheetData>
    <row r="1" spans="1:5" ht="15.75" x14ac:dyDescent="0.25">
      <c r="A1" s="1"/>
      <c r="B1" s="127" t="s">
        <v>31</v>
      </c>
      <c r="C1" s="128"/>
      <c r="D1" s="128"/>
      <c r="E1" s="129"/>
    </row>
    <row r="2" spans="1:5" ht="15.75" x14ac:dyDescent="0.25">
      <c r="A2" s="1"/>
      <c r="B2" s="113" t="s">
        <v>11</v>
      </c>
      <c r="C2" s="114"/>
      <c r="D2" s="113" t="s">
        <v>12</v>
      </c>
      <c r="E2" s="114"/>
    </row>
    <row r="3" spans="1:5" x14ac:dyDescent="0.25">
      <c r="B3" s="2" t="s">
        <v>0</v>
      </c>
      <c r="C3" s="3" t="s">
        <v>1</v>
      </c>
      <c r="D3" s="2" t="s">
        <v>2</v>
      </c>
      <c r="E3" s="3" t="s">
        <v>1</v>
      </c>
    </row>
    <row r="4" spans="1:5" x14ac:dyDescent="0.25">
      <c r="B4" s="2" t="s">
        <v>27</v>
      </c>
      <c r="C4" s="3"/>
      <c r="D4" s="2" t="s">
        <v>27</v>
      </c>
      <c r="E4" s="3"/>
    </row>
    <row r="5" spans="1:5" s="8" customFormat="1" x14ac:dyDescent="0.25">
      <c r="B5" s="9"/>
      <c r="C5" s="10"/>
      <c r="D5" s="9"/>
      <c r="E5" s="10"/>
    </row>
    <row r="6" spans="1:5" x14ac:dyDescent="0.25">
      <c r="A6" t="s">
        <v>15</v>
      </c>
      <c r="B6" s="41">
        <v>750</v>
      </c>
      <c r="C6" s="122">
        <f>(B6-B7)/B23</f>
        <v>0.5</v>
      </c>
      <c r="D6" s="44">
        <v>250</v>
      </c>
      <c r="E6" s="122">
        <f>(D6-D7)/D23</f>
        <v>0.11538461538461539</v>
      </c>
    </row>
    <row r="7" spans="1:5" x14ac:dyDescent="0.25">
      <c r="A7" s="38" t="s">
        <v>16</v>
      </c>
      <c r="B7" s="42">
        <v>100</v>
      </c>
      <c r="C7" s="122"/>
      <c r="D7" s="42">
        <v>100</v>
      </c>
      <c r="E7" s="122"/>
    </row>
    <row r="8" spans="1:5" x14ac:dyDescent="0.25">
      <c r="A8" s="12" t="s">
        <v>23</v>
      </c>
      <c r="B8" s="41">
        <v>150</v>
      </c>
      <c r="C8" s="122">
        <f>(B8-B9)/B23</f>
        <v>3.8461538461538464E-2</v>
      </c>
      <c r="D8" s="44">
        <v>250</v>
      </c>
      <c r="E8" s="122">
        <f>(D8-D9)/D23</f>
        <v>3.8461538461538464E-2</v>
      </c>
    </row>
    <row r="9" spans="1:5" x14ac:dyDescent="0.25">
      <c r="A9" s="38" t="s">
        <v>16</v>
      </c>
      <c r="B9" s="42">
        <v>100</v>
      </c>
      <c r="C9" s="122"/>
      <c r="D9" s="42">
        <v>200</v>
      </c>
      <c r="E9" s="122"/>
    </row>
    <row r="10" spans="1:5" x14ac:dyDescent="0.25">
      <c r="A10" s="12" t="s">
        <v>17</v>
      </c>
      <c r="B10" s="41">
        <v>100</v>
      </c>
      <c r="C10" s="122">
        <f>(B10-B11)/B23</f>
        <v>0</v>
      </c>
      <c r="D10" s="44">
        <v>0</v>
      </c>
      <c r="E10" s="122">
        <f>(D10-D11)/D23</f>
        <v>0</v>
      </c>
    </row>
    <row r="11" spans="1:5" x14ac:dyDescent="0.25">
      <c r="A11" s="38" t="s">
        <v>16</v>
      </c>
      <c r="B11" s="42">
        <v>100</v>
      </c>
      <c r="C11" s="122"/>
      <c r="D11" s="42">
        <v>0</v>
      </c>
      <c r="E11" s="122"/>
    </row>
    <row r="12" spans="1:5" x14ac:dyDescent="0.25">
      <c r="A12" s="12" t="s">
        <v>21</v>
      </c>
      <c r="B12" s="41">
        <v>500</v>
      </c>
      <c r="C12" s="122">
        <f>(B12-B13)/B23</f>
        <v>0.30769230769230771</v>
      </c>
      <c r="D12" s="44">
        <v>300</v>
      </c>
      <c r="E12" s="122">
        <f>(D12-D13)/D23</f>
        <v>0.15384615384615385</v>
      </c>
    </row>
    <row r="13" spans="1:5" x14ac:dyDescent="0.25">
      <c r="A13" s="38" t="s">
        <v>16</v>
      </c>
      <c r="B13" s="42">
        <v>100</v>
      </c>
      <c r="C13" s="122"/>
      <c r="D13" s="42">
        <v>100</v>
      </c>
      <c r="E13" s="122"/>
    </row>
    <row r="14" spans="1:5" x14ac:dyDescent="0.25">
      <c r="A14" s="6" t="s">
        <v>4</v>
      </c>
      <c r="B14" s="41">
        <v>50</v>
      </c>
      <c r="C14" s="15">
        <f>B14/B23</f>
        <v>3.8461538461538464E-2</v>
      </c>
      <c r="D14" s="44">
        <v>0</v>
      </c>
      <c r="E14" s="15">
        <f>D14/D23</f>
        <v>0</v>
      </c>
    </row>
    <row r="15" spans="1:5" x14ac:dyDescent="0.25">
      <c r="A15" s="12" t="s">
        <v>25</v>
      </c>
      <c r="B15" s="41">
        <v>15</v>
      </c>
      <c r="C15" s="39">
        <f>B15/B23</f>
        <v>1.1538461538461539E-2</v>
      </c>
      <c r="D15" s="44">
        <v>400</v>
      </c>
      <c r="E15" s="39">
        <f>D15/D23</f>
        <v>0.30769230769230771</v>
      </c>
    </row>
    <row r="16" spans="1:5" x14ac:dyDescent="0.25">
      <c r="A16" s="12" t="s">
        <v>20</v>
      </c>
      <c r="B16" s="41">
        <v>10</v>
      </c>
      <c r="C16" s="39">
        <f>B16/B23</f>
        <v>7.6923076923076927E-3</v>
      </c>
      <c r="D16" s="44">
        <v>100</v>
      </c>
      <c r="E16" s="39">
        <f>D16/D23</f>
        <v>7.6923076923076927E-2</v>
      </c>
    </row>
    <row r="17" spans="1:9" x14ac:dyDescent="0.25">
      <c r="A17" s="12" t="s">
        <v>18</v>
      </c>
      <c r="B17" s="41">
        <v>50</v>
      </c>
      <c r="C17" s="39">
        <f>B17/B23</f>
        <v>3.8461538461538464E-2</v>
      </c>
      <c r="D17" s="44">
        <v>100</v>
      </c>
      <c r="E17" s="39">
        <f>D17/D23</f>
        <v>7.6923076923076927E-2</v>
      </c>
    </row>
    <row r="18" spans="1:9" x14ac:dyDescent="0.25">
      <c r="A18" s="12" t="s">
        <v>19</v>
      </c>
      <c r="B18" s="41">
        <v>50</v>
      </c>
      <c r="C18" s="39">
        <f>B18/B23</f>
        <v>3.8461538461538464E-2</v>
      </c>
      <c r="D18" s="44">
        <v>100</v>
      </c>
      <c r="E18" s="39">
        <f>D18/D23</f>
        <v>7.6923076923076927E-2</v>
      </c>
    </row>
    <row r="19" spans="1:9" x14ac:dyDescent="0.25">
      <c r="A19" s="12" t="s">
        <v>22</v>
      </c>
      <c r="B19" s="43">
        <v>25</v>
      </c>
      <c r="C19" s="40">
        <f>B19/B23</f>
        <v>1.9230769230769232E-2</v>
      </c>
      <c r="D19" s="45">
        <v>200</v>
      </c>
      <c r="E19" s="40">
        <f>D19/D23</f>
        <v>0.15384615384615385</v>
      </c>
    </row>
    <row r="21" spans="1:9" ht="15.75" x14ac:dyDescent="0.25">
      <c r="A21" s="4" t="s">
        <v>3</v>
      </c>
      <c r="B21" s="20">
        <f>B6+B8+B10+B12+B14+B15+B16+B17+B18+B19</f>
        <v>1700</v>
      </c>
      <c r="C21" s="20"/>
      <c r="D21" s="35">
        <f>D6+D8+D10+D12+D14+D15+D16+D17+D18+D19</f>
        <v>1700</v>
      </c>
      <c r="E21" s="5"/>
      <c r="G21" s="123" t="s">
        <v>13</v>
      </c>
      <c r="H21" s="123"/>
      <c r="I21" s="124" t="s">
        <v>14</v>
      </c>
    </row>
    <row r="22" spans="1:9" ht="15.75" x14ac:dyDescent="0.25">
      <c r="A22" s="17" t="s">
        <v>16</v>
      </c>
      <c r="B22" s="21">
        <f>B7+B9+B11+B13</f>
        <v>400</v>
      </c>
      <c r="C22" s="21"/>
      <c r="D22" s="36">
        <f>D7+D9+D11+D13</f>
        <v>400</v>
      </c>
      <c r="E22" s="18"/>
      <c r="G22" s="7"/>
      <c r="H22" s="7"/>
      <c r="I22" s="125"/>
    </row>
    <row r="23" spans="1:9" ht="15.75" x14ac:dyDescent="0.25">
      <c r="A23" s="13" t="s">
        <v>24</v>
      </c>
      <c r="B23" s="28">
        <f>B21-B7-B9-B11-B13</f>
        <v>1300</v>
      </c>
      <c r="C23" s="22">
        <f>SUM(C6:C19)</f>
        <v>0.99999999999999989</v>
      </c>
      <c r="D23" s="37">
        <f>D21-D7-D9-D11-D13</f>
        <v>1300</v>
      </c>
      <c r="E23" s="34">
        <f>SUM(E6:E19)</f>
        <v>0.99999999999999989</v>
      </c>
      <c r="I23" s="125"/>
    </row>
    <row r="24" spans="1:9" ht="15.75" x14ac:dyDescent="0.25">
      <c r="A24" s="23" t="s">
        <v>8</v>
      </c>
      <c r="B24" s="29">
        <f>(B6-B7)+((B8-B9)*50/100)+((B10-B11)*75/100)+((B12-B13)*90/100)+B14</f>
        <v>1085</v>
      </c>
      <c r="C24" s="14">
        <f>B24/B23</f>
        <v>0.83461538461538465</v>
      </c>
      <c r="D24" s="29">
        <f>(D6-D7)+((D8-D9)*50/100)+((D10-D11)*75/100)+((D12-D13)*90/100)+D14</f>
        <v>355</v>
      </c>
      <c r="E24" s="24">
        <f>D24/D23</f>
        <v>0.27307692307692305</v>
      </c>
      <c r="I24" s="125"/>
    </row>
    <row r="25" spans="1:9" ht="15.75" x14ac:dyDescent="0.25">
      <c r="A25" s="25" t="s">
        <v>7</v>
      </c>
      <c r="B25" s="33">
        <f>((B8-B9)*50/100)+((B10-B11)*25/100)+((B12-B13)*10/100)+B15+B16+B17+B18+B19</f>
        <v>215</v>
      </c>
      <c r="C25" s="26">
        <f>B25/B23</f>
        <v>0.16538461538461538</v>
      </c>
      <c r="D25" s="33">
        <f>((D8-D9)*50/100)+((D10-D11)*25/100)+((D12-D13)*10/100)+D15+D16+D17+D18+D19</f>
        <v>945</v>
      </c>
      <c r="E25" s="27">
        <f>D25/D23</f>
        <v>0.72692307692307689</v>
      </c>
      <c r="I25" s="125"/>
    </row>
    <row r="26" spans="1:9" ht="15.75" x14ac:dyDescent="0.25">
      <c r="A26" s="30"/>
      <c r="B26" s="31"/>
      <c r="C26" s="16"/>
      <c r="D26" s="31"/>
      <c r="E26" s="16"/>
      <c r="I26" s="126"/>
    </row>
    <row r="27" spans="1:9" x14ac:dyDescent="0.25">
      <c r="A27" s="32"/>
      <c r="B27" s="32"/>
      <c r="C27" s="32"/>
      <c r="D27" s="32"/>
      <c r="E27" s="32"/>
    </row>
    <row r="28" spans="1:9" x14ac:dyDescent="0.25">
      <c r="A28" s="46" t="s">
        <v>9</v>
      </c>
      <c r="B28" s="19"/>
      <c r="C28" s="47"/>
      <c r="D28" s="48">
        <f>B24-D24</f>
        <v>730</v>
      </c>
      <c r="E28" s="49" t="s">
        <v>28</v>
      </c>
    </row>
    <row r="29" spans="1:9" x14ac:dyDescent="0.25">
      <c r="A29" s="50" t="s">
        <v>26</v>
      </c>
      <c r="B29" s="51"/>
      <c r="C29" s="51"/>
      <c r="D29" s="52">
        <f>D28/B24</f>
        <v>0.67281105990783407</v>
      </c>
      <c r="E29" s="11"/>
    </row>
    <row r="30" spans="1:9" x14ac:dyDescent="0.25">
      <c r="A30" s="32"/>
      <c r="B30" s="32"/>
      <c r="C30" s="32"/>
      <c r="D30" s="32"/>
      <c r="E30" s="32"/>
    </row>
    <row r="31" spans="1:9" x14ac:dyDescent="0.25">
      <c r="A31" s="32"/>
      <c r="B31" s="32"/>
      <c r="C31" s="32"/>
      <c r="D31" s="32"/>
      <c r="E31" s="32"/>
    </row>
    <row r="32" spans="1:9" x14ac:dyDescent="0.25">
      <c r="A32" s="32"/>
      <c r="B32" s="32"/>
      <c r="C32" s="32"/>
      <c r="D32" s="32"/>
      <c r="E32" s="32"/>
    </row>
    <row r="33" spans="1:7" ht="15.75" x14ac:dyDescent="0.25">
      <c r="A33" s="32"/>
      <c r="B33" s="113" t="s">
        <v>11</v>
      </c>
      <c r="C33" s="114"/>
      <c r="D33" s="113" t="s">
        <v>12</v>
      </c>
      <c r="E33" s="114"/>
    </row>
    <row r="34" spans="1:7" x14ac:dyDescent="0.25">
      <c r="A34" s="30" t="s">
        <v>5</v>
      </c>
      <c r="B34" s="115">
        <v>7</v>
      </c>
      <c r="C34" s="116"/>
      <c r="D34" s="116">
        <v>5</v>
      </c>
      <c r="E34" s="117"/>
      <c r="F34">
        <f>D34-B34</f>
        <v>-2</v>
      </c>
    </row>
    <row r="35" spans="1:7" x14ac:dyDescent="0.25">
      <c r="A35" s="30" t="s">
        <v>6</v>
      </c>
      <c r="B35" s="118" t="s">
        <v>29</v>
      </c>
      <c r="C35" s="119"/>
      <c r="D35" s="120">
        <v>15</v>
      </c>
      <c r="E35" s="121"/>
      <c r="F35">
        <f>D35</f>
        <v>15</v>
      </c>
      <c r="G35" s="53">
        <f>F35+F34</f>
        <v>13</v>
      </c>
    </row>
    <row r="36" spans="1:7" x14ac:dyDescent="0.25">
      <c r="A36" s="32"/>
      <c r="B36" s="32"/>
      <c r="C36" s="32"/>
      <c r="D36" s="32"/>
      <c r="E36" s="32"/>
    </row>
    <row r="37" spans="1:7" x14ac:dyDescent="0.25">
      <c r="A37" s="32"/>
      <c r="B37" s="32"/>
      <c r="C37" s="32"/>
      <c r="D37" s="32"/>
      <c r="E37" s="32"/>
    </row>
  </sheetData>
  <mergeCells count="19">
    <mergeCell ref="I21:I26"/>
    <mergeCell ref="B1:E1"/>
    <mergeCell ref="B2:C2"/>
    <mergeCell ref="D2:E2"/>
    <mergeCell ref="C6:C7"/>
    <mergeCell ref="E6:E7"/>
    <mergeCell ref="C8:C9"/>
    <mergeCell ref="E8:E9"/>
    <mergeCell ref="C10:C11"/>
    <mergeCell ref="E10:E11"/>
    <mergeCell ref="C12:C13"/>
    <mergeCell ref="E12:E13"/>
    <mergeCell ref="G21:H21"/>
    <mergeCell ref="B33:C33"/>
    <mergeCell ref="D33:E33"/>
    <mergeCell ref="B34:C34"/>
    <mergeCell ref="D34:E34"/>
    <mergeCell ref="B35:C35"/>
    <mergeCell ref="D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Appel à projets 25-26</vt:lpstr>
      <vt:lpstr>Exemple rempli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ALVES</dc:creator>
  <cp:lastModifiedBy>Bruno ALVES</cp:lastModifiedBy>
  <dcterms:created xsi:type="dcterms:W3CDTF">2015-06-05T18:19:34Z</dcterms:created>
  <dcterms:modified xsi:type="dcterms:W3CDTF">2025-12-11T12:32:06Z</dcterms:modified>
</cp:coreProperties>
</file>